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_xlnm.Print_Area" localSheetId="1">'отчет ппоток'!$A$1:$C$78</definedName>
    <definedName name="_xlnm.Print_Titles" localSheetId="0">'отчет доход'!$1:$2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капитал'!$I:$N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ппоток'!$55:$65536</definedName>
    <definedName name="Z_2BD2C2C3_AF9C_11D6_9CEF_00D009775214_.wvu.Cols" localSheetId="2" hidden="1">'отчет капитал'!$I:$N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ппоток'!$50:$65536</definedName>
    <definedName name="Z_3DF3D3DF_0C20_498D_AC7F_CE0D39724717_.wvu.Cols" localSheetId="2" hidden="1">'отчет капитал'!$I:$N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ппоток'!$55:$65536,'отчет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капитал'!$I:$N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капитал'!$A$1:$X$49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ппоток'!$55:$65536,'отчет ппоток'!$40:$40</definedName>
  </definedNames>
  <calcPr fullCalcOnLoad="1"/>
</workbook>
</file>

<file path=xl/sharedStrings.xml><?xml version="1.0" encoding="utf-8"?>
<sst xmlns="http://schemas.openxmlformats.org/spreadsheetml/2006/main" count="190" uniqueCount="145">
  <si>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</si>
  <si>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</si>
  <si>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</si>
  <si>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</si>
  <si>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</si>
  <si>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</si>
  <si>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</si>
  <si>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</si>
  <si>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</si>
  <si>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</si>
  <si>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</si>
  <si>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</si>
  <si>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</si>
  <si>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</si>
  <si>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</si>
  <si>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</si>
  <si>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</si>
  <si>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</si>
  <si>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</si>
  <si>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</si>
  <si>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</si>
  <si>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</si>
  <si>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</si>
  <si>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</si>
  <si>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</si>
  <si>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</si>
  <si>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</si>
  <si>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</si>
  <si>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</si>
  <si>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</si>
  <si>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</si>
  <si>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</si>
  <si>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</si>
  <si>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</si>
  <si>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</si>
  <si>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</si>
  <si>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</si>
  <si>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</si>
  <si>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</si>
  <si>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</si>
  <si>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</si>
  <si>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</si>
  <si>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</si>
  <si>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</si>
  <si>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</si>
  <si>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</si>
  <si>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</si>
  <si>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</si>
  <si>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</si>
  <si>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</si>
  <si>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</si>
  <si>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</si>
  <si>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</si>
  <si>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 xml:space="preserve">                                            /Р. СПАСОВА /</t>
  </si>
  <si>
    <t>"БЪЛГАРСКА ЗАХАР" АД</t>
  </si>
  <si>
    <t>"БЪЛГАРСКА ЗАХАР " АД</t>
  </si>
  <si>
    <t>Изп. Директор:.............................</t>
  </si>
  <si>
    <t>Баланс на 31 декември 2008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</si>
  <si>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</si>
  <si>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</si>
  <si>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</si>
  <si>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Салдо на 31.12.2009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</si>
  <si>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</si>
  <si>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</si>
  <si>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</si>
  <si>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</si>
  <si>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</si>
  <si>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</si>
  <si>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</si>
  <si>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</si>
  <si>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</si>
  <si>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</si>
  <si>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</si>
  <si>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</si>
  <si>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</si>
  <si>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</si>
  <si>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</si>
  <si>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</si>
  <si>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</si>
  <si>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</si>
  <si>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</si>
  <si>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31 12.2009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</si>
  <si>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</si>
  <si>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</si>
  <si>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</si>
  <si>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</si>
  <si>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</si>
  <si>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</si>
  <si>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</si>
  <si>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</si>
  <si>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</si>
  <si>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</si>
  <si>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</si>
  <si>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</si>
  <si>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</si>
  <si>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</si>
  <si>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</si>
  <si>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</si>
  <si>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</si>
  <si>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</si>
  <si>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</si>
  <si>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</si>
  <si>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</si>
  <si>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</si>
  <si>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</si>
  <si>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</si>
  <si>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</si>
  <si>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</si>
  <si>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</si>
  <si>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</si>
  <si>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</si>
  <si>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</si>
  <si>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</si>
  <si>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</si>
  <si>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</si>
  <si>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</si>
  <si>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</si>
  <si>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</si>
  <si>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</si>
  <si>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</si>
  <si>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</si>
  <si>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</si>
  <si>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</si>
  <si>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</si>
  <si>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</si>
  <si>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</si>
  <si>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</si>
  <si>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</si>
  <si>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</si>
  <si>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</si>
  <si>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</si>
  <si>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.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</si>
  <si>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</si>
  <si>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</si>
  <si>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</si>
  <si>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</si>
  <si>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</si>
  <si>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</si>
  <si>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30.06.2010</t>
  </si>
  <si>
    <t xml:space="preserve">ОТЧЕТ ЗА  ВСЕОБХВАТНИЯ ДОХОД    ЗА ВТОРО   ТРИМЕСЕЧИЕ   2010   г  </t>
  </si>
  <si>
    <t>Салдо на 30.06.2010</t>
  </si>
  <si>
    <t>ОТЧЕТ ЗА СОБСТВЕНИЯ КАПИТАЛ  за  ВТОРО  ТРИМЕСЕЧИЕ 2010 г.</t>
  </si>
  <si>
    <t>КОНСОЛИДИРАН</t>
  </si>
  <si>
    <t>ЗА ВТОРО ТРИМЕСЕЧИЕ   2010 Г. -КОНСОЛИДИРАН</t>
  </si>
  <si>
    <t>ВТОРО  ТРИМЕСЕЧИЕ 2010 г. -КОНСОЛИДИРАН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</si>
</sst>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169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169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top"/>
      <protection/>
    </xf>
    <xf numFmtId="185" fontId="10" fillId="0" borderId="0" xfId="15" applyNumberFormat="1" applyFont="1" applyFill="1" applyBorder="1" applyAlignment="1" applyProtection="1">
      <alignment vertical="top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1" fontId="5" fillId="0" borderId="0" xfId="15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0" fontId="22" fillId="0" borderId="0" xfId="25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22" applyFont="1" applyFill="1" applyBorder="1">
      <alignment/>
      <protection/>
    </xf>
    <xf numFmtId="169" fontId="24" fillId="0" borderId="0" xfId="22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10" fillId="0" borderId="0" xfId="23" applyNumberFormat="1" applyFont="1" applyFill="1" applyBorder="1" applyAlignment="1" applyProtection="1">
      <alignment vertical="center"/>
      <protection/>
    </xf>
    <xf numFmtId="185" fontId="24" fillId="0" borderId="0" xfId="23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69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71" fontId="11" fillId="0" borderId="0" xfId="15" applyFont="1" applyFill="1" applyBorder="1" applyAlignment="1">
      <alignment horizontal="right" vertical="center" wrapText="1" indent="1"/>
    </xf>
    <xf numFmtId="14" fontId="15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horizontal="right" vertical="center"/>
      <protection/>
    </xf>
    <xf numFmtId="185" fontId="5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85" fontId="5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/>
    </xf>
    <xf numFmtId="185" fontId="5" fillId="2" borderId="2" xfId="24" applyNumberFormat="1" applyFont="1" applyFill="1" applyBorder="1" applyAlignment="1">
      <alignment vertical="center"/>
      <protection/>
    </xf>
    <xf numFmtId="185" fontId="5" fillId="0" borderId="2" xfId="24" applyNumberFormat="1" applyFont="1" applyFill="1" applyBorder="1" applyAlignment="1">
      <alignment vertical="center"/>
      <protection/>
    </xf>
    <xf numFmtId="185" fontId="10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169" fontId="11" fillId="0" borderId="2" xfId="23" applyNumberFormat="1" applyFont="1" applyFill="1" applyBorder="1" applyAlignment="1">
      <alignment horizontal="center" vertical="center" wrapText="1"/>
      <protection/>
    </xf>
    <xf numFmtId="185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 wrapText="1"/>
    </xf>
    <xf numFmtId="185" fontId="10" fillId="0" borderId="2" xfId="24" applyNumberFormat="1" applyFont="1" applyFill="1" applyBorder="1" applyAlignment="1">
      <alignment vertical="center"/>
      <protection/>
    </xf>
    <xf numFmtId="185" fontId="5" fillId="0" borderId="2" xfId="0" applyNumberFormat="1" applyFont="1" applyFill="1" applyBorder="1" applyAlignment="1">
      <alignment/>
    </xf>
    <xf numFmtId="0" fontId="21" fillId="0" borderId="2" xfId="25" applyFont="1" applyFill="1" applyBorder="1" applyAlignment="1" quotePrefix="1">
      <alignment horizontal="left" vertical="center"/>
      <protection/>
    </xf>
    <xf numFmtId="14" fontId="5" fillId="0" borderId="2" xfId="0" applyNumberFormat="1" applyFont="1" applyBorder="1" applyAlignment="1">
      <alignment horizontal="right" vertical="center"/>
    </xf>
    <xf numFmtId="0" fontId="11" fillId="0" borderId="2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 wrapText="1"/>
      <protection/>
    </xf>
    <xf numFmtId="169" fontId="5" fillId="2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/>
      <protection/>
    </xf>
    <xf numFmtId="0" fontId="6" fillId="0" borderId="2" xfId="22" applyFont="1" applyFill="1" applyBorder="1">
      <alignment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8" fillId="0" borderId="2" xfId="23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2" xfId="23" applyNumberFormat="1" applyFont="1" applyFill="1" applyBorder="1" applyAlignment="1" applyProtection="1">
      <alignment horizontal="right" vertical="top"/>
      <protection locked="0"/>
    </xf>
    <xf numFmtId="3" fontId="10" fillId="0" borderId="2" xfId="23" applyNumberFormat="1" applyFont="1" applyFill="1" applyBorder="1" applyAlignment="1" applyProtection="1">
      <alignment vertical="center"/>
      <protection/>
    </xf>
    <xf numFmtId="0" fontId="10" fillId="0" borderId="2" xfId="23" applyNumberFormat="1" applyFont="1" applyFill="1" applyBorder="1" applyAlignment="1" applyProtection="1">
      <alignment vertical="center"/>
      <protection/>
    </xf>
    <xf numFmtId="185" fontId="5" fillId="0" borderId="2" xfId="15" applyNumberFormat="1" applyFont="1" applyFill="1" applyBorder="1" applyAlignment="1" applyProtection="1">
      <alignment vertical="center"/>
      <protection/>
    </xf>
    <xf numFmtId="185" fontId="24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0" fontId="6" fillId="0" borderId="2" xfId="23" applyNumberFormat="1" applyFont="1" applyFill="1" applyBorder="1" applyAlignment="1" applyProtection="1">
      <alignment vertical="center" wrapText="1"/>
      <protection/>
    </xf>
    <xf numFmtId="185" fontId="10" fillId="2" borderId="2" xfId="15" applyNumberFormat="1" applyFont="1" applyFill="1" applyBorder="1" applyAlignment="1" applyProtection="1">
      <alignment horizontal="right" vertical="center"/>
      <protection/>
    </xf>
    <xf numFmtId="185" fontId="10" fillId="0" borderId="2" xfId="15" applyNumberFormat="1" applyFont="1" applyFill="1" applyBorder="1" applyAlignment="1" applyProtection="1">
      <alignment horizontal="right" vertical="center"/>
      <protection/>
    </xf>
    <xf numFmtId="185" fontId="10" fillId="2" borderId="2" xfId="15" applyNumberFormat="1" applyFont="1" applyFill="1" applyBorder="1" applyAlignment="1" applyProtection="1">
      <alignment vertical="center"/>
      <protection/>
    </xf>
    <xf numFmtId="185" fontId="10" fillId="0" borderId="2" xfId="15" applyNumberFormat="1" applyFont="1" applyFill="1" applyBorder="1" applyAlignment="1" applyProtection="1">
      <alignment vertical="center"/>
      <protection/>
    </xf>
    <xf numFmtId="185" fontId="5" fillId="3" borderId="2" xfId="15" applyNumberFormat="1" applyFont="1" applyFill="1" applyBorder="1" applyAlignment="1" applyProtection="1">
      <alignment horizontal="right" vertical="center"/>
      <protection/>
    </xf>
    <xf numFmtId="0" fontId="6" fillId="0" borderId="2" xfId="23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>
      <alignment vertical="top" wrapText="1"/>
    </xf>
    <xf numFmtId="185" fontId="24" fillId="0" borderId="2" xfId="15" applyNumberFormat="1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vertical="top" wrapText="1"/>
    </xf>
    <xf numFmtId="185" fontId="15" fillId="0" borderId="2" xfId="15" applyNumberFormat="1" applyFont="1" applyFill="1" applyBorder="1" applyAlignment="1" applyProtection="1">
      <alignment vertical="center"/>
      <protection/>
    </xf>
    <xf numFmtId="185" fontId="15" fillId="2" borderId="2" xfId="15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/>
      <protection hidden="1"/>
    </xf>
    <xf numFmtId="14" fontId="5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/>
    </xf>
    <xf numFmtId="169" fontId="5" fillId="2" borderId="2" xfId="0" applyNumberFormat="1" applyFont="1" applyFill="1" applyBorder="1" applyAlignment="1">
      <alignment horizontal="right"/>
    </xf>
    <xf numFmtId="169" fontId="5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169" fontId="10" fillId="3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9" fontId="5" fillId="3" borderId="2" xfId="15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4" borderId="2" xfId="0" applyNumberFormat="1" applyFont="1" applyFill="1" applyBorder="1" applyAlignment="1">
      <alignment horizontal="right"/>
    </xf>
    <xf numFmtId="0" fontId="6" fillId="0" borderId="2" xfId="22" applyFont="1" applyFill="1" applyBorder="1" applyAlignment="1">
      <alignment horizontal="left" wrapText="1"/>
      <protection/>
    </xf>
    <xf numFmtId="169" fontId="5" fillId="3" borderId="2" xfId="22" applyNumberFormat="1" applyFont="1" applyFill="1" applyBorder="1" applyAlignment="1">
      <alignment horizontal="right"/>
      <protection/>
    </xf>
    <xf numFmtId="169" fontId="10" fillId="4" borderId="2" xfId="22" applyNumberFormat="1" applyFont="1" applyFill="1" applyBorder="1" applyAlignment="1">
      <alignment horizontal="right"/>
      <protection/>
    </xf>
    <xf numFmtId="0" fontId="11" fillId="4" borderId="2" xfId="22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2" xfId="23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tabSelected="1" zoomScaleSheetLayoutView="80" workbookViewId="0" topLeftCell="A1">
      <selection activeCell="I12" sqref="I12"/>
    </sheetView>
  </sheetViews>
  <sheetFormatPr defaultColWidth="9.140625" defaultRowHeight="12.75"/>
  <cols>
    <col min="1" max="1" width="52.421875" style="26" customWidth="1"/>
    <col min="2" max="2" width="9.28125" style="46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5" t="s">
        <v>54</v>
      </c>
      <c r="B1" s="91"/>
      <c r="C1" s="91"/>
      <c r="D1" s="91"/>
    </row>
    <row r="2" spans="1:4" s="28" customFormat="1" ht="15">
      <c r="A2" s="183" t="s">
        <v>139</v>
      </c>
      <c r="B2" s="184"/>
      <c r="C2" s="184"/>
      <c r="D2" s="184"/>
    </row>
    <row r="3" spans="1:2" ht="15.75" customHeight="1">
      <c r="A3" s="178" t="s">
        <v>142</v>
      </c>
      <c r="B3" s="25"/>
    </row>
    <row r="4" spans="1:7" ht="15.75" customHeight="1">
      <c r="A4" s="156"/>
      <c r="B4" s="156"/>
      <c r="C4" s="122">
        <v>40359</v>
      </c>
      <c r="D4" s="122">
        <v>39994</v>
      </c>
      <c r="E4" s="28"/>
      <c r="F4" s="28"/>
      <c r="G4" s="28"/>
    </row>
    <row r="5" spans="1:7" ht="15.75" customHeight="1">
      <c r="A5" s="158" t="s">
        <v>100</v>
      </c>
      <c r="B5" s="157" t="s">
        <v>0</v>
      </c>
      <c r="C5" s="116" t="s">
        <v>50</v>
      </c>
      <c r="D5" s="116" t="s">
        <v>50</v>
      </c>
      <c r="E5" s="28"/>
      <c r="F5" s="28"/>
      <c r="G5" s="28"/>
    </row>
    <row r="6" spans="1:4" ht="15.75">
      <c r="A6" s="168" t="s">
        <v>83</v>
      </c>
      <c r="B6" s="157">
        <v>14</v>
      </c>
      <c r="C6" s="159"/>
      <c r="D6" s="159"/>
    </row>
    <row r="7" spans="1:4" ht="12.75">
      <c r="A7" s="156" t="s">
        <v>84</v>
      </c>
      <c r="B7" s="158">
        <v>15</v>
      </c>
      <c r="C7" s="159">
        <v>11</v>
      </c>
      <c r="D7" s="159">
        <v>11</v>
      </c>
    </row>
    <row r="8" spans="1:4" s="32" customFormat="1" ht="15.75" customHeight="1">
      <c r="A8" s="106" t="s">
        <v>87</v>
      </c>
      <c r="B8" s="161" t="s">
        <v>28</v>
      </c>
      <c r="C8" s="162">
        <f>C6+C7</f>
        <v>11</v>
      </c>
      <c r="D8" s="162">
        <f>D6+D7</f>
        <v>11</v>
      </c>
    </row>
    <row r="9" spans="1:5" s="32" customFormat="1" ht="15">
      <c r="A9" s="110" t="s">
        <v>85</v>
      </c>
      <c r="B9" s="108">
        <v>16</v>
      </c>
      <c r="C9" s="160"/>
      <c r="D9" s="160"/>
      <c r="E9" s="31"/>
    </row>
    <row r="10" spans="1:5" s="32" customFormat="1" ht="15">
      <c r="A10" s="110" t="s">
        <v>1</v>
      </c>
      <c r="B10" s="108">
        <v>17</v>
      </c>
      <c r="C10" s="160">
        <v>24</v>
      </c>
      <c r="D10" s="160">
        <v>22</v>
      </c>
      <c r="E10" s="31"/>
    </row>
    <row r="11" spans="1:5" s="32" customFormat="1" ht="15">
      <c r="A11" s="110" t="s">
        <v>2</v>
      </c>
      <c r="B11" s="108">
        <v>18</v>
      </c>
      <c r="C11" s="160">
        <v>29</v>
      </c>
      <c r="D11" s="160">
        <v>41</v>
      </c>
      <c r="E11" s="31"/>
    </row>
    <row r="12" spans="1:5" s="32" customFormat="1" ht="15">
      <c r="A12" s="110" t="s">
        <v>18</v>
      </c>
      <c r="B12" s="108">
        <v>18</v>
      </c>
      <c r="C12" s="160">
        <v>16</v>
      </c>
      <c r="D12" s="160">
        <v>7</v>
      </c>
      <c r="E12" s="31"/>
    </row>
    <row r="13" spans="1:5" s="32" customFormat="1" ht="15">
      <c r="A13" s="110" t="s">
        <v>3</v>
      </c>
      <c r="B13" s="108">
        <v>20</v>
      </c>
      <c r="C13" s="160">
        <v>2</v>
      </c>
      <c r="D13" s="160">
        <v>11</v>
      </c>
      <c r="E13" s="31"/>
    </row>
    <row r="14" spans="1:5" s="32" customFormat="1" ht="15">
      <c r="A14" s="118" t="s">
        <v>86</v>
      </c>
      <c r="B14" s="108">
        <v>21</v>
      </c>
      <c r="C14" s="160"/>
      <c r="D14" s="160"/>
      <c r="E14" s="31"/>
    </row>
    <row r="15" spans="1:5" s="32" customFormat="1" ht="30.75" customHeight="1">
      <c r="A15" s="110" t="s">
        <v>88</v>
      </c>
      <c r="B15" s="108">
        <v>22</v>
      </c>
      <c r="C15" s="160"/>
      <c r="D15" s="160"/>
      <c r="E15" s="31"/>
    </row>
    <row r="16" spans="1:5" s="32" customFormat="1" ht="15">
      <c r="A16" s="166" t="s">
        <v>89</v>
      </c>
      <c r="B16" s="108">
        <v>23</v>
      </c>
      <c r="C16" s="169">
        <f>SUM(C9:C13)</f>
        <v>71</v>
      </c>
      <c r="D16" s="169">
        <f>SUM(D9:D13)</f>
        <v>81</v>
      </c>
      <c r="E16" s="37"/>
    </row>
    <row r="17" spans="1:5" s="32" customFormat="1" ht="18" customHeight="1">
      <c r="A17" s="115" t="s">
        <v>90</v>
      </c>
      <c r="B17" s="108"/>
      <c r="C17" s="170">
        <f>C9+C10+C11+C12+C13+C14+C15</f>
        <v>71</v>
      </c>
      <c r="D17" s="170">
        <f>D9+D10+D11+D12+D13+D14+D15</f>
        <v>81</v>
      </c>
      <c r="E17" s="36"/>
    </row>
    <row r="18" spans="1:5" s="32" customFormat="1" ht="15">
      <c r="A18" s="106" t="s">
        <v>91</v>
      </c>
      <c r="B18" s="108"/>
      <c r="C18" s="170">
        <f>C8-C17</f>
        <v>-60</v>
      </c>
      <c r="D18" s="170">
        <f>D8-D17</f>
        <v>-70</v>
      </c>
      <c r="E18" s="36"/>
    </row>
    <row r="19" spans="1:5" s="32" customFormat="1" ht="15">
      <c r="A19" s="118" t="s">
        <v>92</v>
      </c>
      <c r="B19" s="107">
        <v>24</v>
      </c>
      <c r="C19" s="160">
        <v>0</v>
      </c>
      <c r="D19" s="160">
        <v>-1</v>
      </c>
      <c r="E19" s="31"/>
    </row>
    <row r="20" spans="1:5" s="32" customFormat="1" ht="17.25" customHeight="1">
      <c r="A20" s="118" t="s">
        <v>93</v>
      </c>
      <c r="B20" s="107">
        <v>25</v>
      </c>
      <c r="C20" s="160"/>
      <c r="D20" s="160">
        <v>0</v>
      </c>
      <c r="E20" s="31"/>
    </row>
    <row r="21" spans="1:5" s="32" customFormat="1" ht="28.5" customHeight="1">
      <c r="A21" s="171" t="s">
        <v>94</v>
      </c>
      <c r="B21" s="107"/>
      <c r="C21" s="170">
        <f>C18+C19+C20</f>
        <v>-60</v>
      </c>
      <c r="D21" s="170">
        <f>D18+D19+D20</f>
        <v>-71</v>
      </c>
      <c r="E21" s="31"/>
    </row>
    <row r="22" spans="1:5" s="32" customFormat="1" ht="20.25" customHeight="1">
      <c r="A22" s="118" t="s">
        <v>101</v>
      </c>
      <c r="B22" s="107">
        <v>26</v>
      </c>
      <c r="C22" s="165"/>
      <c r="D22" s="165"/>
      <c r="E22" s="31"/>
    </row>
    <row r="23" spans="1:5" s="32" customFormat="1" ht="15">
      <c r="A23" s="172" t="s">
        <v>95</v>
      </c>
      <c r="B23" s="107"/>
      <c r="C23" s="170">
        <f>C21-C22</f>
        <v>-60</v>
      </c>
      <c r="D23" s="170">
        <f>D21-D22</f>
        <v>-71</v>
      </c>
      <c r="E23" s="31"/>
    </row>
    <row r="24" spans="1:5" s="32" customFormat="1" ht="15">
      <c r="A24" s="106" t="s">
        <v>96</v>
      </c>
      <c r="B24" s="108" t="s">
        <v>28</v>
      </c>
      <c r="C24" s="162"/>
      <c r="D24" s="162"/>
      <c r="E24" s="34"/>
    </row>
    <row r="25" spans="1:5" s="32" customFormat="1" ht="17.25" customHeight="1">
      <c r="A25" s="110" t="s">
        <v>97</v>
      </c>
      <c r="B25" s="108">
        <v>27</v>
      </c>
      <c r="C25" s="160"/>
      <c r="D25" s="160"/>
      <c r="E25" s="36"/>
    </row>
    <row r="26" spans="1:5" s="32" customFormat="1" ht="15">
      <c r="A26" s="106" t="s">
        <v>33</v>
      </c>
      <c r="B26" s="108" t="s">
        <v>28</v>
      </c>
      <c r="C26" s="162"/>
      <c r="D26" s="162"/>
      <c r="E26" s="36"/>
    </row>
    <row r="27" spans="1:5" s="32" customFormat="1" ht="17.25" customHeight="1">
      <c r="A27" s="106" t="s">
        <v>98</v>
      </c>
      <c r="B27" s="108"/>
      <c r="C27" s="160"/>
      <c r="D27" s="163"/>
      <c r="E27" s="36"/>
    </row>
    <row r="28" spans="1:5" s="32" customFormat="1" ht="15">
      <c r="A28" s="164" t="s">
        <v>99</v>
      </c>
      <c r="B28" s="108"/>
      <c r="C28" s="173">
        <f>C23</f>
        <v>-60</v>
      </c>
      <c r="D28" s="173">
        <f>D23</f>
        <v>-71</v>
      </c>
      <c r="E28" s="36"/>
    </row>
    <row r="29" spans="1:5" s="32" customFormat="1" ht="9.75" customHeight="1">
      <c r="A29" s="27"/>
      <c r="B29" s="30"/>
      <c r="C29" s="35"/>
      <c r="D29" s="35"/>
      <c r="E29" s="40"/>
    </row>
    <row r="30" spans="1:4" s="32" customFormat="1" ht="15">
      <c r="A30" s="27"/>
      <c r="B30" s="30"/>
      <c r="C30" s="41"/>
      <c r="D30" s="41"/>
    </row>
    <row r="31" s="32" customFormat="1" ht="9.75" customHeight="1"/>
    <row r="32" s="32" customFormat="1" ht="10.5" customHeight="1"/>
    <row r="33" s="42" customFormat="1" ht="21.75" customHeight="1"/>
    <row r="34" spans="1:4" ht="15">
      <c r="A34" s="43"/>
      <c r="B34" s="26"/>
      <c r="C34" s="26"/>
      <c r="D34" s="26"/>
    </row>
    <row r="35" spans="2:4" ht="12.75">
      <c r="B35" s="26"/>
      <c r="C35" s="26"/>
      <c r="D35" s="26"/>
    </row>
    <row r="36" ht="14.25">
      <c r="A36" s="45" t="s">
        <v>29</v>
      </c>
    </row>
    <row r="37" ht="14.25">
      <c r="A37" s="47" t="s">
        <v>58</v>
      </c>
    </row>
    <row r="38" ht="14.25">
      <c r="A38" s="45" t="s">
        <v>17</v>
      </c>
    </row>
    <row r="39" ht="14.25">
      <c r="A39" s="47" t="s">
        <v>53</v>
      </c>
    </row>
    <row r="41" ht="18.75">
      <c r="A41" s="94">
        <v>40413</v>
      </c>
    </row>
    <row r="42" ht="12.75">
      <c r="A42" s="26" t="s">
        <v>28</v>
      </c>
    </row>
    <row r="43" ht="15">
      <c r="A43" s="62" t="s">
        <v>28</v>
      </c>
    </row>
    <row r="45" ht="15">
      <c r="A45" s="49"/>
    </row>
  </sheetData>
  <mergeCells count="1">
    <mergeCell ref="A2:D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workbookViewId="0" topLeftCell="A1">
      <selection activeCell="A25" sqref="A25"/>
    </sheetView>
  </sheetViews>
  <sheetFormatPr defaultColWidth="9.140625" defaultRowHeight="0" customHeight="1" zeroHeight="1"/>
  <cols>
    <col min="1" max="1" width="62.140625" style="60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5" t="str">
        <f>'отчет доход'!A1:D1</f>
        <v>"БЪЛГАРСКА ЗАХАР" АД</v>
      </c>
      <c r="B1" s="186"/>
      <c r="C1" s="186"/>
      <c r="D1" s="50"/>
      <c r="E1" s="3"/>
      <c r="F1" s="54"/>
    </row>
    <row r="2" spans="1:5" s="6" customFormat="1" ht="18" customHeight="1">
      <c r="A2" s="187" t="s">
        <v>130</v>
      </c>
      <c r="B2" s="188"/>
      <c r="C2" s="188"/>
      <c r="D2" s="50"/>
      <c r="E2" s="5"/>
    </row>
    <row r="3" spans="1:5" s="6" customFormat="1" ht="18" customHeight="1">
      <c r="A3" s="155" t="s">
        <v>143</v>
      </c>
      <c r="B3" s="28"/>
      <c r="C3" s="28"/>
      <c r="D3" s="50"/>
      <c r="E3" s="5"/>
    </row>
    <row r="4" spans="1:6" ht="17.25" customHeight="1">
      <c r="A4" s="55"/>
      <c r="B4" s="92"/>
      <c r="C4" s="24"/>
      <c r="D4" s="7"/>
      <c r="E4" s="8"/>
      <c r="F4" s="56"/>
    </row>
    <row r="5" spans="1:6" ht="22.5" customHeight="1">
      <c r="A5" s="121"/>
      <c r="B5" s="122">
        <v>40359</v>
      </c>
      <c r="C5" s="122">
        <v>39994</v>
      </c>
      <c r="D5" s="7"/>
      <c r="E5" s="8"/>
      <c r="F5" s="56"/>
    </row>
    <row r="6" spans="1:6" ht="16.5" customHeight="1">
      <c r="A6" s="121"/>
      <c r="B6" s="116"/>
      <c r="C6" s="116"/>
      <c r="D6" s="7"/>
      <c r="E6" s="8"/>
      <c r="F6" s="56"/>
    </row>
    <row r="7" spans="1:6" ht="16.5" customHeight="1">
      <c r="A7" s="121"/>
      <c r="B7" s="116" t="s">
        <v>50</v>
      </c>
      <c r="C7" s="116" t="s">
        <v>50</v>
      </c>
      <c r="D7" s="7"/>
      <c r="E7" s="8"/>
      <c r="F7" s="56"/>
    </row>
    <row r="8" spans="1:8" ht="13.5" customHeight="1">
      <c r="A8" s="123" t="s">
        <v>110</v>
      </c>
      <c r="B8" s="124"/>
      <c r="C8" s="124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5" t="s">
        <v>7</v>
      </c>
      <c r="B9" s="124">
        <v>11</v>
      </c>
      <c r="C9" s="124">
        <v>22</v>
      </c>
      <c r="D9" s="11"/>
      <c r="E9" s="5"/>
      <c r="F9" s="11"/>
      <c r="G9" s="12">
        <f>+C9+F9</f>
        <v>22</v>
      </c>
    </row>
    <row r="10" spans="1:10" ht="13.5" customHeight="1">
      <c r="A10" s="125" t="s">
        <v>8</v>
      </c>
      <c r="B10" s="124">
        <v>-3</v>
      </c>
      <c r="C10" s="124">
        <v>-17</v>
      </c>
      <c r="D10" s="11"/>
      <c r="E10" s="5"/>
      <c r="F10" s="11"/>
      <c r="G10" s="12">
        <f>+C10+F10</f>
        <v>-17</v>
      </c>
      <c r="J10" s="12" t="e">
        <f>+C10+#REF!</f>
        <v>#REF!</v>
      </c>
    </row>
    <row r="11" spans="1:10" ht="13.5" customHeight="1">
      <c r="A11" s="125" t="s">
        <v>9</v>
      </c>
      <c r="B11" s="124">
        <v>-3</v>
      </c>
      <c r="C11" s="124">
        <v>-3</v>
      </c>
      <c r="D11" s="11"/>
      <c r="E11" s="5"/>
      <c r="F11" s="11"/>
      <c r="G11" s="12"/>
      <c r="J11" s="12"/>
    </row>
    <row r="12" spans="1:7" s="14" customFormat="1" ht="13.5" customHeight="1">
      <c r="A12" s="125" t="s">
        <v>102</v>
      </c>
      <c r="B12" s="124"/>
      <c r="C12" s="124"/>
      <c r="D12" s="11"/>
      <c r="E12" s="3"/>
      <c r="F12" s="11"/>
      <c r="G12" s="12"/>
    </row>
    <row r="13" spans="1:7" s="14" customFormat="1" ht="13.5" customHeight="1">
      <c r="A13" s="125" t="s">
        <v>103</v>
      </c>
      <c r="B13" s="124"/>
      <c r="C13" s="124"/>
      <c r="D13" s="11"/>
      <c r="E13" s="3"/>
      <c r="F13" s="11"/>
      <c r="G13" s="12"/>
    </row>
    <row r="14" spans="1:7" s="14" customFormat="1" ht="13.5" customHeight="1">
      <c r="A14" s="125" t="s">
        <v>104</v>
      </c>
      <c r="B14" s="124"/>
      <c r="C14" s="124"/>
      <c r="D14" s="11"/>
      <c r="E14" s="3"/>
      <c r="F14" s="11"/>
      <c r="G14" s="12"/>
    </row>
    <row r="15" spans="1:7" s="14" customFormat="1" ht="13.5" customHeight="1">
      <c r="A15" s="125" t="s">
        <v>105</v>
      </c>
      <c r="B15" s="124"/>
      <c r="C15" s="124"/>
      <c r="D15" s="11"/>
      <c r="E15" s="3"/>
      <c r="F15" s="11"/>
      <c r="G15" s="12"/>
    </row>
    <row r="16" spans="1:7" s="14" customFormat="1" ht="15">
      <c r="A16" s="125" t="s">
        <v>106</v>
      </c>
      <c r="B16" s="124"/>
      <c r="C16" s="124"/>
      <c r="D16" s="11"/>
      <c r="E16" s="3"/>
      <c r="F16" s="11"/>
      <c r="G16" s="12"/>
    </row>
    <row r="17" spans="1:7" s="14" customFormat="1" ht="13.5" customHeight="1">
      <c r="A17" s="125" t="s">
        <v>107</v>
      </c>
      <c r="B17" s="124"/>
      <c r="C17" s="124"/>
      <c r="D17" s="11"/>
      <c r="E17" s="3"/>
      <c r="F17" s="11"/>
      <c r="G17" s="12"/>
    </row>
    <row r="18" spans="1:7" ht="13.5" customHeight="1">
      <c r="A18" s="125" t="s">
        <v>108</v>
      </c>
      <c r="B18" s="124"/>
      <c r="C18" s="124"/>
      <c r="D18" s="11"/>
      <c r="F18" s="11"/>
      <c r="G18" s="12"/>
    </row>
    <row r="19" spans="1:7" ht="13.5" customHeight="1">
      <c r="A19" s="125" t="s">
        <v>109</v>
      </c>
      <c r="B19" s="124">
        <v>-4</v>
      </c>
      <c r="C19" s="124"/>
      <c r="D19" s="11"/>
      <c r="F19" s="11"/>
      <c r="G19" s="12"/>
    </row>
    <row r="20" spans="1:7" s="14" customFormat="1" ht="13.5" customHeight="1">
      <c r="A20" s="123" t="s">
        <v>111</v>
      </c>
      <c r="B20" s="126">
        <f>SUM(B9:B19)</f>
        <v>1</v>
      </c>
      <c r="C20" s="126">
        <f>SUM(C9:C19)</f>
        <v>2</v>
      </c>
      <c r="D20" s="11"/>
      <c r="E20" s="3"/>
      <c r="F20" s="11"/>
      <c r="G20" s="12">
        <f>+C20+F20</f>
        <v>2</v>
      </c>
    </row>
    <row r="21" spans="1:7" ht="13.5" customHeight="1">
      <c r="A21" s="123" t="s">
        <v>112</v>
      </c>
      <c r="B21" s="124">
        <v>0</v>
      </c>
      <c r="C21" s="124"/>
      <c r="D21" s="11"/>
      <c r="F21" s="11"/>
      <c r="G21" s="12"/>
    </row>
    <row r="22" spans="1:7" ht="13.5" customHeight="1">
      <c r="A22" s="125" t="s">
        <v>113</v>
      </c>
      <c r="B22" s="124"/>
      <c r="C22" s="124"/>
      <c r="D22" s="11"/>
      <c r="F22" s="11"/>
      <c r="G22" s="12"/>
    </row>
    <row r="23" spans="1:8" ht="15">
      <c r="A23" s="127" t="s">
        <v>114</v>
      </c>
      <c r="B23" s="124"/>
      <c r="C23" s="124"/>
      <c r="D23" s="57"/>
      <c r="E23" s="5"/>
      <c r="F23" s="11"/>
      <c r="G23" s="12">
        <f>+C23+F23</f>
        <v>0</v>
      </c>
      <c r="H23" s="12"/>
    </row>
    <row r="24" spans="1:9" ht="13.5" customHeight="1">
      <c r="A24" s="125" t="s">
        <v>115</v>
      </c>
      <c r="B24" s="124"/>
      <c r="C24" s="124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>
      <c r="A25" s="125" t="s">
        <v>116</v>
      </c>
      <c r="B25" s="124"/>
      <c r="C25" s="124"/>
      <c r="D25" s="11"/>
      <c r="E25" s="5"/>
      <c r="F25" s="11"/>
      <c r="G25" s="12"/>
      <c r="H25" s="12"/>
    </row>
    <row r="26" spans="1:7" ht="13.5" customHeight="1">
      <c r="A26" s="125" t="s">
        <v>117</v>
      </c>
      <c r="B26" s="124"/>
      <c r="C26" s="124"/>
      <c r="F26" s="11"/>
      <c r="G26" s="12"/>
    </row>
    <row r="27" spans="1:7" ht="0.75" customHeight="1">
      <c r="A27" s="125" t="s">
        <v>31</v>
      </c>
      <c r="B27" s="124"/>
      <c r="C27" s="124"/>
      <c r="F27" s="11"/>
      <c r="G27" s="12"/>
    </row>
    <row r="28" spans="1:7" ht="15">
      <c r="A28" s="125" t="s">
        <v>118</v>
      </c>
      <c r="B28" s="124"/>
      <c r="C28" s="124"/>
      <c r="E28" s="5"/>
      <c r="F28" s="11"/>
      <c r="G28" s="12"/>
    </row>
    <row r="29" spans="1:7" ht="13.5" customHeight="1">
      <c r="A29" s="125" t="s">
        <v>119</v>
      </c>
      <c r="B29" s="124"/>
      <c r="C29" s="124"/>
      <c r="E29" s="5"/>
      <c r="F29" s="11"/>
      <c r="G29" s="12"/>
    </row>
    <row r="30" spans="1:7" ht="13.5" customHeight="1">
      <c r="A30" s="125" t="s">
        <v>120</v>
      </c>
      <c r="B30" s="124"/>
      <c r="C30" s="124"/>
      <c r="E30" s="5"/>
      <c r="F30" s="11"/>
      <c r="G30" s="12"/>
    </row>
    <row r="31" spans="1:4" ht="13.5" customHeight="1">
      <c r="A31" s="123" t="s">
        <v>121</v>
      </c>
      <c r="B31" s="126">
        <f>SUM(B22:B30)</f>
        <v>0</v>
      </c>
      <c r="C31" s="126">
        <f>SUM(C22:C30)</f>
        <v>0</v>
      </c>
      <c r="D31" s="15"/>
    </row>
    <row r="32" spans="1:3" ht="13.5" customHeight="1">
      <c r="A32" s="128" t="s">
        <v>122</v>
      </c>
      <c r="B32" s="124"/>
      <c r="C32" s="124"/>
    </row>
    <row r="33" spans="1:5" s="14" customFormat="1" ht="14.25">
      <c r="A33" s="174" t="s">
        <v>123</v>
      </c>
      <c r="B33" s="175"/>
      <c r="C33" s="175"/>
      <c r="D33" s="58"/>
      <c r="E33" s="5"/>
    </row>
    <row r="34" spans="1:3" ht="13.5" customHeight="1">
      <c r="A34" s="128" t="s">
        <v>124</v>
      </c>
      <c r="B34" s="124"/>
      <c r="C34" s="124"/>
    </row>
    <row r="35" spans="1:3" ht="13.5" customHeight="1">
      <c r="A35" s="128" t="s">
        <v>125</v>
      </c>
      <c r="B35" s="124">
        <v>-1</v>
      </c>
      <c r="C35" s="124">
        <v>-1</v>
      </c>
    </row>
    <row r="36" spans="1:3" ht="20.25" customHeight="1">
      <c r="A36" s="123" t="s">
        <v>126</v>
      </c>
      <c r="B36" s="176">
        <f>B32+B33+B34+B35</f>
        <v>-1</v>
      </c>
      <c r="C36" s="176">
        <f>C19+C30+C35</f>
        <v>-1</v>
      </c>
    </row>
    <row r="37" spans="1:3" ht="13.5" customHeight="1">
      <c r="A37" s="177" t="s">
        <v>127</v>
      </c>
      <c r="B37" s="176">
        <f>B20+B31+B36</f>
        <v>0</v>
      </c>
      <c r="C37" s="176">
        <f>C20+C31+C36</f>
        <v>1</v>
      </c>
    </row>
    <row r="38" spans="1:3" ht="13.5" customHeight="1">
      <c r="A38" s="123" t="s">
        <v>128</v>
      </c>
      <c r="B38" s="124">
        <v>12</v>
      </c>
      <c r="C38" s="124">
        <v>11</v>
      </c>
    </row>
    <row r="39" spans="1:3" ht="13.5" customHeight="1">
      <c r="A39" s="123" t="s">
        <v>129</v>
      </c>
      <c r="B39" s="124">
        <f>B37+B38</f>
        <v>12</v>
      </c>
      <c r="C39" s="124">
        <f>C37+C38</f>
        <v>12</v>
      </c>
    </row>
    <row r="40" spans="1:3" ht="15.75">
      <c r="A40" s="59"/>
      <c r="B40" s="64"/>
      <c r="C40" s="64"/>
    </row>
    <row r="41" spans="1:3" ht="13.5" customHeight="1">
      <c r="A41" s="63"/>
      <c r="B41" s="13"/>
      <c r="C41" s="13"/>
    </row>
    <row r="42" ht="13.5" customHeight="1">
      <c r="A42" s="51"/>
    </row>
    <row r="43" spans="1:3" ht="13.5" customHeight="1">
      <c r="A43" s="44" t="str">
        <f>'отчет доход'!A36</f>
        <v>Изпълнителен директор:</v>
      </c>
      <c r="B43" s="189"/>
      <c r="C43" s="189"/>
    </row>
    <row r="44" spans="1:3" ht="13.5" customHeight="1">
      <c r="A44" s="47" t="s">
        <v>59</v>
      </c>
      <c r="B44" s="66"/>
      <c r="C44" s="66"/>
    </row>
    <row r="45" spans="1:3" ht="13.5" customHeight="1">
      <c r="A45" s="47"/>
      <c r="B45" s="66"/>
      <c r="C45" s="66"/>
    </row>
    <row r="46" spans="1:3" ht="13.5" customHeight="1">
      <c r="A46" s="45" t="s">
        <v>17</v>
      </c>
      <c r="B46" s="66"/>
      <c r="C46" s="66"/>
    </row>
    <row r="47" spans="1:3" ht="13.5" customHeight="1">
      <c r="A47" s="47" t="s">
        <v>53</v>
      </c>
      <c r="B47" s="66"/>
      <c r="C47" s="66"/>
    </row>
    <row r="48" ht="13.5" customHeight="1">
      <c r="A48" s="47"/>
    </row>
    <row r="49" ht="13.5" customHeight="1">
      <c r="A49" s="93">
        <v>40413</v>
      </c>
    </row>
    <row r="50" ht="13.5" customHeight="1">
      <c r="A50" s="53"/>
    </row>
    <row r="51" ht="13.5" customHeight="1">
      <c r="A51" s="45" t="s">
        <v>28</v>
      </c>
    </row>
    <row r="52" ht="13.5" customHeight="1">
      <c r="A52" s="47" t="str">
        <f>'отчет доход'!A43</f>
        <v> </v>
      </c>
    </row>
    <row r="53" spans="1:3" ht="13.5" customHeight="1">
      <c r="A53" s="52"/>
      <c r="C53" s="88"/>
    </row>
    <row r="54" spans="1:3" ht="15">
      <c r="A54" s="48"/>
      <c r="C54" s="88"/>
    </row>
    <row r="55" ht="0" customHeight="1" hidden="1">
      <c r="A55" s="48" t="s">
        <v>32</v>
      </c>
    </row>
    <row r="56" ht="0" customHeight="1" hidden="1">
      <c r="A56" s="1" t="s">
        <v>4</v>
      </c>
    </row>
  </sheetData>
  <mergeCells count="3">
    <mergeCell ref="A1:C1"/>
    <mergeCell ref="A2:C2"/>
    <mergeCell ref="B43:C43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E86"/>
  <sheetViews>
    <sheetView zoomScaleSheetLayoutView="100" workbookViewId="0" topLeftCell="A5">
      <selection activeCell="A63" sqref="A63"/>
    </sheetView>
  </sheetViews>
  <sheetFormatPr defaultColWidth="9.140625" defaultRowHeight="12.75"/>
  <cols>
    <col min="1" max="1" width="40.4218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2.7109375" style="18" customWidth="1"/>
    <col min="25" max="25" width="47.00390625" style="79" customWidth="1"/>
    <col min="26" max="16384" width="9.140625" style="18" customWidth="1"/>
  </cols>
  <sheetData>
    <row r="1" spans="1:24" ht="18" customHeight="1">
      <c r="A1" s="192" t="s">
        <v>55</v>
      </c>
      <c r="B1" s="193"/>
      <c r="C1" s="193"/>
      <c r="D1" s="193"/>
      <c r="E1" s="193"/>
      <c r="F1" s="19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187" t="s">
        <v>141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4" ht="16.5" customHeight="1">
      <c r="A3" s="197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</row>
    <row r="4" spans="1:27" ht="38.25" customHeight="1">
      <c r="A4" s="194"/>
      <c r="B4" s="190" t="s">
        <v>20</v>
      </c>
      <c r="C4" s="129"/>
      <c r="D4" s="190" t="s">
        <v>6</v>
      </c>
      <c r="E4" s="129"/>
      <c r="F4" s="190" t="s">
        <v>10</v>
      </c>
      <c r="G4" s="129"/>
      <c r="H4" s="190" t="s">
        <v>25</v>
      </c>
      <c r="I4" s="129" t="s">
        <v>11</v>
      </c>
      <c r="J4" s="129"/>
      <c r="K4" s="129" t="s">
        <v>12</v>
      </c>
      <c r="L4" s="129"/>
      <c r="M4" s="129" t="s">
        <v>13</v>
      </c>
      <c r="N4" s="129"/>
      <c r="O4" s="129"/>
      <c r="P4" s="190" t="s">
        <v>21</v>
      </c>
      <c r="Q4" s="129"/>
      <c r="R4" s="190"/>
      <c r="S4" s="129"/>
      <c r="T4" s="190" t="s">
        <v>27</v>
      </c>
      <c r="U4" s="129"/>
      <c r="V4" s="190" t="s">
        <v>14</v>
      </c>
      <c r="W4" s="129"/>
      <c r="X4" s="190" t="s">
        <v>22</v>
      </c>
      <c r="Z4"/>
      <c r="AA4"/>
    </row>
    <row r="5" spans="1:27" s="19" customFormat="1" ht="15">
      <c r="A5" s="195"/>
      <c r="B5" s="191"/>
      <c r="C5" s="130"/>
      <c r="D5" s="191"/>
      <c r="E5" s="130"/>
      <c r="F5" s="191"/>
      <c r="G5" s="130"/>
      <c r="H5" s="191"/>
      <c r="I5" s="131" t="s">
        <v>15</v>
      </c>
      <c r="J5" s="131"/>
      <c r="K5" s="131" t="s">
        <v>15</v>
      </c>
      <c r="L5" s="131"/>
      <c r="M5" s="131" t="s">
        <v>15</v>
      </c>
      <c r="N5" s="131"/>
      <c r="O5" s="131"/>
      <c r="P5" s="191"/>
      <c r="Q5" s="130"/>
      <c r="R5" s="191"/>
      <c r="S5" s="130"/>
      <c r="T5" s="191"/>
      <c r="U5" s="130"/>
      <c r="V5" s="191"/>
      <c r="W5" s="130"/>
      <c r="X5" s="191"/>
      <c r="Y5" s="80"/>
      <c r="Z5"/>
      <c r="AA5"/>
    </row>
    <row r="6" spans="1:27" s="19" customFormat="1" ht="15">
      <c r="A6" s="95"/>
      <c r="B6" s="132" t="s">
        <v>50</v>
      </c>
      <c r="C6" s="133"/>
      <c r="D6" s="132" t="s">
        <v>50</v>
      </c>
      <c r="E6" s="133"/>
      <c r="F6" s="134"/>
      <c r="G6" s="133"/>
      <c r="H6" s="132" t="s">
        <v>50</v>
      </c>
      <c r="I6" s="135"/>
      <c r="J6" s="135"/>
      <c r="K6" s="135"/>
      <c r="L6" s="135"/>
      <c r="M6" s="135"/>
      <c r="N6" s="135"/>
      <c r="O6" s="135"/>
      <c r="P6" s="132" t="s">
        <v>50</v>
      </c>
      <c r="Q6" s="133"/>
      <c r="R6" s="134"/>
      <c r="S6" s="133"/>
      <c r="T6" s="132" t="s">
        <v>50</v>
      </c>
      <c r="U6" s="133"/>
      <c r="V6" s="134"/>
      <c r="W6" s="133"/>
      <c r="X6" s="132" t="s">
        <v>50</v>
      </c>
      <c r="Y6" s="80"/>
      <c r="Z6"/>
      <c r="AA6"/>
    </row>
    <row r="7" spans="1:27" s="20" customFormat="1" ht="15">
      <c r="A7" s="96"/>
      <c r="B7" s="136"/>
      <c r="C7" s="137"/>
      <c r="D7" s="136"/>
      <c r="E7" s="137"/>
      <c r="F7" s="137"/>
      <c r="G7" s="137"/>
      <c r="H7" s="136"/>
      <c r="I7" s="138"/>
      <c r="J7" s="138"/>
      <c r="K7" s="138"/>
      <c r="L7" s="138"/>
      <c r="M7" s="138"/>
      <c r="N7" s="138"/>
      <c r="O7" s="138"/>
      <c r="P7" s="136"/>
      <c r="Q7" s="137"/>
      <c r="R7" s="136"/>
      <c r="S7" s="137"/>
      <c r="T7" s="139">
        <v>0</v>
      </c>
      <c r="U7" s="137"/>
      <c r="V7" s="137"/>
      <c r="W7" s="137"/>
      <c r="X7" s="140">
        <f>SUM(B7,D7,F7,H7,P7,T7,V7)</f>
        <v>0</v>
      </c>
      <c r="Y7" s="81"/>
      <c r="Z7"/>
      <c r="AA7"/>
    </row>
    <row r="8" spans="1:27" s="20" customFormat="1" ht="0.75" customHeight="1">
      <c r="A8" s="141" t="s">
        <v>24</v>
      </c>
      <c r="B8" s="142">
        <v>0</v>
      </c>
      <c r="C8" s="143"/>
      <c r="D8" s="142">
        <v>0</v>
      </c>
      <c r="E8" s="143"/>
      <c r="F8" s="142" t="e">
        <f>SUM(#REF!)</f>
        <v>#REF!</v>
      </c>
      <c r="G8" s="143"/>
      <c r="H8" s="142"/>
      <c r="I8" s="144"/>
      <c r="J8" s="144"/>
      <c r="K8" s="144"/>
      <c r="L8" s="144"/>
      <c r="M8" s="144"/>
      <c r="N8" s="144"/>
      <c r="O8" s="145"/>
      <c r="P8" s="142">
        <v>0</v>
      </c>
      <c r="Q8" s="143"/>
      <c r="R8" s="143"/>
      <c r="S8" s="143"/>
      <c r="T8" s="142"/>
      <c r="U8" s="143"/>
      <c r="V8" s="142" t="e">
        <f>SUM(#REF!)</f>
        <v>#REF!</v>
      </c>
      <c r="W8" s="143"/>
      <c r="X8" s="140" t="e">
        <f>SUM(B8,D8,F8,H8,P8,T8,V8)</f>
        <v>#REF!</v>
      </c>
      <c r="Y8" s="81"/>
      <c r="Z8"/>
      <c r="AA8"/>
    </row>
    <row r="9" spans="1:27" s="21" customFormat="1" ht="15" hidden="1">
      <c r="A9" s="96" t="s">
        <v>16</v>
      </c>
      <c r="B9" s="97">
        <f>SUM(B7,B8)</f>
        <v>0</v>
      </c>
      <c r="C9" s="98"/>
      <c r="D9" s="97">
        <f>D7+D8</f>
        <v>0</v>
      </c>
      <c r="E9" s="98"/>
      <c r="F9" s="97" t="e">
        <f>SUM(F7,F8)</f>
        <v>#REF!</v>
      </c>
      <c r="G9" s="98"/>
      <c r="H9" s="97">
        <f>H7+H8</f>
        <v>0</v>
      </c>
      <c r="I9" s="140"/>
      <c r="J9" s="140"/>
      <c r="K9" s="140"/>
      <c r="L9" s="140"/>
      <c r="M9" s="140"/>
      <c r="N9" s="140"/>
      <c r="O9" s="138"/>
      <c r="P9" s="97">
        <f>P7+P8</f>
        <v>0</v>
      </c>
      <c r="Q9" s="98"/>
      <c r="R9" s="98"/>
      <c r="S9" s="98"/>
      <c r="T9" s="97">
        <f>T7+T8</f>
        <v>0</v>
      </c>
      <c r="U9" s="98"/>
      <c r="V9" s="97" t="e">
        <f>SUM(V7,V8)</f>
        <v>#REF!</v>
      </c>
      <c r="W9" s="98"/>
      <c r="X9" s="140">
        <v>155</v>
      </c>
      <c r="Y9" s="81"/>
      <c r="Z9"/>
      <c r="AA9"/>
    </row>
    <row r="10" spans="1:27" s="21" customFormat="1" ht="27" customHeight="1" hidden="1">
      <c r="A10" s="96" t="s">
        <v>36</v>
      </c>
      <c r="B10" s="97"/>
      <c r="C10" s="98"/>
      <c r="D10" s="97"/>
      <c r="E10" s="98"/>
      <c r="F10" s="97"/>
      <c r="G10" s="98"/>
      <c r="H10" s="97"/>
      <c r="I10" s="140"/>
      <c r="J10" s="140"/>
      <c r="K10" s="140"/>
      <c r="L10" s="140"/>
      <c r="M10" s="140"/>
      <c r="N10" s="140"/>
      <c r="O10" s="138"/>
      <c r="P10" s="97"/>
      <c r="Q10" s="98"/>
      <c r="R10" s="98"/>
      <c r="S10" s="98"/>
      <c r="T10" s="97"/>
      <c r="U10" s="98"/>
      <c r="V10" s="97"/>
      <c r="W10" s="98"/>
      <c r="X10" s="140">
        <f>SUM(B10:T10)</f>
        <v>0</v>
      </c>
      <c r="Y10" s="81"/>
      <c r="Z10"/>
      <c r="AA10"/>
    </row>
    <row r="11" spans="1:27" s="21" customFormat="1" ht="25.5" hidden="1">
      <c r="A11" s="141" t="s">
        <v>35</v>
      </c>
      <c r="B11" s="97"/>
      <c r="C11" s="98"/>
      <c r="D11" s="97"/>
      <c r="E11" s="98"/>
      <c r="F11" s="97"/>
      <c r="G11" s="98"/>
      <c r="H11" s="97">
        <v>0</v>
      </c>
      <c r="I11" s="140"/>
      <c r="J11" s="140"/>
      <c r="K11" s="140"/>
      <c r="L11" s="140"/>
      <c r="M11" s="140"/>
      <c r="N11" s="140"/>
      <c r="O11" s="138"/>
      <c r="P11" s="97"/>
      <c r="Q11" s="98"/>
      <c r="R11" s="98"/>
      <c r="S11" s="98"/>
      <c r="T11" s="97"/>
      <c r="U11" s="98"/>
      <c r="V11" s="97"/>
      <c r="W11" s="98"/>
      <c r="X11" s="140">
        <f>SUM(B11:T11)</f>
        <v>0</v>
      </c>
      <c r="Y11" s="81"/>
      <c r="Z11"/>
      <c r="AA11"/>
    </row>
    <row r="12" spans="1:27" s="21" customFormat="1" ht="24.75" customHeight="1" hidden="1">
      <c r="A12" s="96" t="s">
        <v>37</v>
      </c>
      <c r="B12" s="97">
        <f>SUM(B10:B11)</f>
        <v>0</v>
      </c>
      <c r="C12" s="98"/>
      <c r="D12" s="97">
        <f aca="true" t="shared" si="0" ref="D12:T12">SUM(D10:D11)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7">
        <f t="shared" si="0"/>
        <v>0</v>
      </c>
      <c r="N12" s="97">
        <f t="shared" si="0"/>
        <v>0</v>
      </c>
      <c r="O12" s="97">
        <f t="shared" si="0"/>
        <v>0</v>
      </c>
      <c r="P12" s="97">
        <f t="shared" si="0"/>
        <v>0</v>
      </c>
      <c r="Q12" s="97">
        <f t="shared" si="0"/>
        <v>0</v>
      </c>
      <c r="R12" s="97">
        <f t="shared" si="0"/>
        <v>0</v>
      </c>
      <c r="S12" s="97">
        <f t="shared" si="0"/>
        <v>0</v>
      </c>
      <c r="T12" s="97">
        <f t="shared" si="0"/>
        <v>0</v>
      </c>
      <c r="U12" s="98"/>
      <c r="V12" s="97"/>
      <c r="W12" s="98"/>
      <c r="X12" s="140">
        <f>SUM(B12:T12)</f>
        <v>0</v>
      </c>
      <c r="Y12" s="81"/>
      <c r="Z12"/>
      <c r="AA12"/>
    </row>
    <row r="13" spans="1:27" s="21" customFormat="1" ht="23.25" customHeight="1" hidden="1">
      <c r="A13" s="96" t="s">
        <v>38</v>
      </c>
      <c r="B13" s="97">
        <f>B12</f>
        <v>0</v>
      </c>
      <c r="C13" s="146"/>
      <c r="D13" s="97">
        <f>D12</f>
        <v>0</v>
      </c>
      <c r="E13" s="146">
        <f aca="true" t="shared" si="1" ref="E13:Q13">SUM(E14:E15)</f>
        <v>0</v>
      </c>
      <c r="F13" s="97">
        <f t="shared" si="1"/>
        <v>0</v>
      </c>
      <c r="G13" s="97">
        <f t="shared" si="1"/>
        <v>0</v>
      </c>
      <c r="H13" s="97">
        <f>H12</f>
        <v>0</v>
      </c>
      <c r="I13" s="97">
        <f t="shared" si="1"/>
        <v>0</v>
      </c>
      <c r="J13" s="97">
        <f t="shared" si="1"/>
        <v>0</v>
      </c>
      <c r="K13" s="97">
        <f t="shared" si="1"/>
        <v>0</v>
      </c>
      <c r="L13" s="97">
        <f t="shared" si="1"/>
        <v>0</v>
      </c>
      <c r="M13" s="97">
        <f t="shared" si="1"/>
        <v>0</v>
      </c>
      <c r="N13" s="97">
        <f t="shared" si="1"/>
        <v>0</v>
      </c>
      <c r="O13" s="146"/>
      <c r="P13" s="97">
        <f>P12</f>
        <v>0</v>
      </c>
      <c r="Q13" s="146">
        <f t="shared" si="1"/>
        <v>0</v>
      </c>
      <c r="R13" s="97"/>
      <c r="S13" s="146"/>
      <c r="T13" s="97">
        <f>T12</f>
        <v>0</v>
      </c>
      <c r="U13" s="98"/>
      <c r="V13" s="97"/>
      <c r="W13" s="98"/>
      <c r="X13" s="140">
        <f>SUM(B13:T13)</f>
        <v>0</v>
      </c>
      <c r="Y13" s="81"/>
      <c r="Z13"/>
      <c r="AA13"/>
    </row>
    <row r="14" spans="1:27" s="21" customFormat="1" ht="15" hidden="1">
      <c r="A14" s="147"/>
      <c r="B14" s="142">
        <v>0</v>
      </c>
      <c r="C14" s="143"/>
      <c r="D14" s="142"/>
      <c r="E14" s="143"/>
      <c r="F14" s="142"/>
      <c r="G14" s="143"/>
      <c r="H14" s="142"/>
      <c r="I14" s="144"/>
      <c r="J14" s="144"/>
      <c r="K14" s="144"/>
      <c r="L14" s="144"/>
      <c r="M14" s="144"/>
      <c r="N14" s="144"/>
      <c r="O14" s="145"/>
      <c r="P14" s="142"/>
      <c r="Q14" s="143"/>
      <c r="R14" s="142"/>
      <c r="S14" s="143"/>
      <c r="T14" s="142"/>
      <c r="U14" s="98"/>
      <c r="V14" s="97"/>
      <c r="W14" s="98"/>
      <c r="X14" s="140">
        <f aca="true" t="shared" si="2" ref="X14:X27">SUM(B14:T14)</f>
        <v>0</v>
      </c>
      <c r="Y14" s="81"/>
      <c r="Z14"/>
      <c r="AA14"/>
    </row>
    <row r="15" spans="1:31" s="21" customFormat="1" ht="15" hidden="1">
      <c r="A15" s="148" t="s">
        <v>39</v>
      </c>
      <c r="B15" s="145">
        <f>SUM(B16:B17)</f>
        <v>0</v>
      </c>
      <c r="C15" s="145">
        <f aca="true" t="shared" si="3" ref="C15:Q15">SUM(C16:C17)</f>
        <v>0</v>
      </c>
      <c r="D15" s="145">
        <f t="shared" si="3"/>
        <v>0</v>
      </c>
      <c r="E15" s="145">
        <f t="shared" si="3"/>
        <v>0</v>
      </c>
      <c r="F15" s="145">
        <f t="shared" si="3"/>
        <v>0</v>
      </c>
      <c r="G15" s="145">
        <f t="shared" si="3"/>
        <v>0</v>
      </c>
      <c r="H15" s="145"/>
      <c r="I15" s="145">
        <f t="shared" si="3"/>
        <v>0</v>
      </c>
      <c r="J15" s="145">
        <f t="shared" si="3"/>
        <v>0</v>
      </c>
      <c r="K15" s="145">
        <f t="shared" si="3"/>
        <v>0</v>
      </c>
      <c r="L15" s="145">
        <f t="shared" si="3"/>
        <v>0</v>
      </c>
      <c r="M15" s="145">
        <f t="shared" si="3"/>
        <v>0</v>
      </c>
      <c r="N15" s="145">
        <f t="shared" si="3"/>
        <v>0</v>
      </c>
      <c r="O15" s="145">
        <f t="shared" si="3"/>
        <v>0</v>
      </c>
      <c r="P15" s="145">
        <f t="shared" si="3"/>
        <v>0</v>
      </c>
      <c r="Q15" s="145">
        <f t="shared" si="3"/>
        <v>0</v>
      </c>
      <c r="R15" s="145"/>
      <c r="S15" s="145"/>
      <c r="T15" s="145">
        <f>SUM(T16:T17)</f>
        <v>0</v>
      </c>
      <c r="U15" s="98"/>
      <c r="V15" s="97"/>
      <c r="W15" s="98"/>
      <c r="X15" s="140">
        <f t="shared" si="2"/>
        <v>0</v>
      </c>
      <c r="Y15" s="81"/>
      <c r="Z15"/>
      <c r="AA15"/>
      <c r="AB15" s="67"/>
      <c r="AC15" s="67"/>
      <c r="AD15" s="67"/>
      <c r="AE15" s="67"/>
    </row>
    <row r="16" spans="1:31" s="20" customFormat="1" ht="14.25" customHeight="1" hidden="1">
      <c r="A16" s="148" t="s">
        <v>40</v>
      </c>
      <c r="B16" s="145">
        <v>0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37"/>
      <c r="W16" s="137"/>
      <c r="X16" s="140">
        <f t="shared" si="2"/>
        <v>0</v>
      </c>
      <c r="Y16" s="81"/>
      <c r="Z16"/>
      <c r="AA16"/>
      <c r="AB16" s="68"/>
      <c r="AC16" s="68"/>
      <c r="AD16" s="68"/>
      <c r="AE16" s="68"/>
    </row>
    <row r="17" spans="1:31" s="21" customFormat="1" ht="12.75" customHeight="1" hidden="1">
      <c r="A17" s="148" t="s">
        <v>41</v>
      </c>
      <c r="B17" s="145"/>
      <c r="C17" s="145"/>
      <c r="D17" s="145"/>
      <c r="E17" s="145"/>
      <c r="F17" s="145"/>
      <c r="G17" s="145"/>
      <c r="H17" s="145">
        <v>0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3"/>
      <c r="V17" s="97" t="e">
        <f>SUM(#REF!)</f>
        <v>#REF!</v>
      </c>
      <c r="W17" s="98"/>
      <c r="X17" s="140">
        <f>B17+D17+H17+P17+R17+T17</f>
        <v>0</v>
      </c>
      <c r="Y17" s="81"/>
      <c r="Z17"/>
      <c r="AA17"/>
      <c r="AB17" s="67"/>
      <c r="AC17" s="67"/>
      <c r="AD17" s="67"/>
      <c r="AE17" s="67"/>
    </row>
    <row r="18" spans="1:31" s="20" customFormat="1" ht="30" hidden="1">
      <c r="A18" s="148" t="s">
        <v>42</v>
      </c>
      <c r="B18" s="145">
        <v>0</v>
      </c>
      <c r="C18" s="145"/>
      <c r="D18" s="145">
        <v>0</v>
      </c>
      <c r="E18" s="145"/>
      <c r="F18" s="145"/>
      <c r="G18" s="145"/>
      <c r="H18" s="145">
        <v>0</v>
      </c>
      <c r="I18" s="145"/>
      <c r="J18" s="145"/>
      <c r="K18" s="145"/>
      <c r="L18" s="145"/>
      <c r="M18" s="145"/>
      <c r="N18" s="145"/>
      <c r="O18" s="145"/>
      <c r="P18" s="145">
        <v>0</v>
      </c>
      <c r="Q18" s="145"/>
      <c r="R18" s="145"/>
      <c r="S18" s="145"/>
      <c r="T18" s="145"/>
      <c r="U18" s="145"/>
      <c r="V18" s="145"/>
      <c r="W18" s="145"/>
      <c r="X18" s="140">
        <f t="shared" si="2"/>
        <v>0</v>
      </c>
      <c r="Y18" s="81"/>
      <c r="Z18"/>
      <c r="AA18"/>
      <c r="AB18" s="68"/>
      <c r="AC18" s="68"/>
      <c r="AD18" s="68"/>
      <c r="AE18" s="68"/>
    </row>
    <row r="19" spans="1:31" s="20" customFormat="1" ht="29.25" customHeight="1" hidden="1">
      <c r="A19" s="148" t="s">
        <v>43</v>
      </c>
      <c r="B19" s="145">
        <v>0</v>
      </c>
      <c r="C19" s="145"/>
      <c r="D19" s="145"/>
      <c r="E19" s="145"/>
      <c r="F19" s="145"/>
      <c r="G19" s="145"/>
      <c r="H19" s="145">
        <v>0</v>
      </c>
      <c r="I19" s="145"/>
      <c r="J19" s="145"/>
      <c r="K19" s="145"/>
      <c r="L19" s="145"/>
      <c r="M19" s="145"/>
      <c r="N19" s="145"/>
      <c r="O19" s="145"/>
      <c r="P19" s="149">
        <v>0</v>
      </c>
      <c r="Q19" s="145"/>
      <c r="R19" s="149"/>
      <c r="S19" s="145"/>
      <c r="T19" s="145"/>
      <c r="U19" s="145"/>
      <c r="V19" s="145"/>
      <c r="W19" s="145"/>
      <c r="X19" s="140">
        <f t="shared" si="2"/>
        <v>0</v>
      </c>
      <c r="Y19" s="81"/>
      <c r="Z19"/>
      <c r="AA19"/>
      <c r="AB19" s="68"/>
      <c r="AC19" s="68"/>
      <c r="AD19" s="68"/>
      <c r="AE19" s="68"/>
    </row>
    <row r="20" spans="1:31" s="20" customFormat="1" ht="14.25" customHeight="1" hidden="1">
      <c r="A20" s="148" t="s">
        <v>44</v>
      </c>
      <c r="B20" s="145"/>
      <c r="C20" s="145"/>
      <c r="D20" s="145"/>
      <c r="E20" s="145"/>
      <c r="F20" s="145"/>
      <c r="G20" s="145"/>
      <c r="H20" s="145">
        <v>0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>
        <v>0</v>
      </c>
      <c r="U20" s="145"/>
      <c r="V20" s="145"/>
      <c r="W20" s="145"/>
      <c r="X20" s="140">
        <f t="shared" si="2"/>
        <v>0</v>
      </c>
      <c r="Y20" s="81"/>
      <c r="Z20"/>
      <c r="AA20"/>
      <c r="AB20" s="68"/>
      <c r="AC20" s="68"/>
      <c r="AD20" s="68"/>
      <c r="AE20" s="68"/>
    </row>
    <row r="21" spans="1:31" s="20" customFormat="1" ht="30" hidden="1">
      <c r="A21" s="148" t="s">
        <v>45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0">
        <f t="shared" si="2"/>
        <v>0</v>
      </c>
      <c r="Y21" s="81"/>
      <c r="Z21"/>
      <c r="AA21"/>
      <c r="AB21" s="68"/>
      <c r="AC21" s="68"/>
      <c r="AD21" s="68"/>
      <c r="AE21" s="68"/>
    </row>
    <row r="22" spans="1:31" s="20" customFormat="1" ht="30" hidden="1">
      <c r="A22" s="148" t="s">
        <v>46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0">
        <f t="shared" si="2"/>
        <v>0</v>
      </c>
      <c r="Y22" s="81"/>
      <c r="Z22"/>
      <c r="AA22"/>
      <c r="AB22" s="68"/>
      <c r="AC22" s="68"/>
      <c r="AD22" s="68"/>
      <c r="AE22" s="68"/>
    </row>
    <row r="23" spans="1:31" s="20" customFormat="1" ht="15" hidden="1">
      <c r="A23" s="148" t="s">
        <v>47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>
        <v>-1272</v>
      </c>
      <c r="U23" s="145"/>
      <c r="V23" s="145"/>
      <c r="W23" s="145"/>
      <c r="X23" s="140">
        <f t="shared" si="2"/>
        <v>-1272</v>
      </c>
      <c r="Y23" s="81"/>
      <c r="Z23"/>
      <c r="AA23"/>
      <c r="AB23" s="68"/>
      <c r="AC23" s="68"/>
      <c r="AD23" s="68"/>
      <c r="AE23" s="68"/>
    </row>
    <row r="24" spans="1:31" s="86" customFormat="1" ht="30" hidden="1">
      <c r="A24" s="150" t="s">
        <v>48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2">
        <f t="shared" si="2"/>
        <v>0</v>
      </c>
      <c r="Y24" s="87"/>
      <c r="Z24" s="84"/>
      <c r="AA24" s="84"/>
      <c r="AB24" s="85"/>
      <c r="AC24" s="85"/>
      <c r="AD24" s="85"/>
      <c r="AE24" s="85"/>
    </row>
    <row r="25" spans="1:31" s="20" customFormat="1" ht="15" hidden="1">
      <c r="A25" s="148" t="s">
        <v>49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0">
        <f t="shared" si="2"/>
        <v>0</v>
      </c>
      <c r="Y25" s="81"/>
      <c r="Z25"/>
      <c r="AA25"/>
      <c r="AB25" s="68"/>
      <c r="AC25" s="68"/>
      <c r="AD25" s="68"/>
      <c r="AE25" s="68"/>
    </row>
    <row r="26" spans="1:31" s="20" customFormat="1" ht="15" customHeight="1" hidden="1">
      <c r="A26" s="148" t="s">
        <v>51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>
        <v>0</v>
      </c>
      <c r="Q26" s="145"/>
      <c r="R26" s="145"/>
      <c r="S26" s="145"/>
      <c r="T26" s="145"/>
      <c r="U26" s="145"/>
      <c r="V26" s="145"/>
      <c r="W26" s="145"/>
      <c r="X26" s="140">
        <f t="shared" si="2"/>
        <v>0</v>
      </c>
      <c r="Y26" s="81"/>
      <c r="Z26"/>
      <c r="AA26"/>
      <c r="AB26" s="68"/>
      <c r="AC26" s="68"/>
      <c r="AD26" s="68"/>
      <c r="AE26" s="68"/>
    </row>
    <row r="27" spans="1:31" s="20" customFormat="1" ht="15" hidden="1">
      <c r="A27" s="153" t="s">
        <v>34</v>
      </c>
      <c r="B27" s="145"/>
      <c r="C27" s="145"/>
      <c r="D27" s="145"/>
      <c r="E27" s="145"/>
      <c r="F27" s="145"/>
      <c r="G27" s="145"/>
      <c r="H27" s="145">
        <v>-4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>
        <v>4</v>
      </c>
      <c r="U27" s="145"/>
      <c r="V27" s="145"/>
      <c r="W27" s="145"/>
      <c r="X27" s="140">
        <f t="shared" si="2"/>
        <v>0</v>
      </c>
      <c r="Y27" s="81"/>
      <c r="Z27"/>
      <c r="AA27"/>
      <c r="AB27" s="68"/>
      <c r="AC27" s="68"/>
      <c r="AD27" s="68"/>
      <c r="AE27" s="68"/>
    </row>
    <row r="28" spans="1:31" s="21" customFormat="1" ht="29.25" customHeight="1">
      <c r="A28" s="96" t="s">
        <v>57</v>
      </c>
      <c r="B28" s="97">
        <v>718</v>
      </c>
      <c r="C28" s="98"/>
      <c r="D28" s="97">
        <v>29</v>
      </c>
      <c r="E28" s="98"/>
      <c r="F28" s="97" t="e">
        <f>SUM(F9,#REF!,F16,F17,#REF!,#REF!,#REF!,#REF!,F21)</f>
        <v>#REF!</v>
      </c>
      <c r="G28" s="98"/>
      <c r="H28" s="97">
        <v>1617</v>
      </c>
      <c r="I28" s="140"/>
      <c r="J28" s="140"/>
      <c r="K28" s="140"/>
      <c r="L28" s="140"/>
      <c r="M28" s="140"/>
      <c r="N28" s="140"/>
      <c r="O28" s="138"/>
      <c r="P28" s="97">
        <v>6305</v>
      </c>
      <c r="Q28" s="98">
        <v>6305</v>
      </c>
      <c r="R28" s="97">
        <f>SUM(R13:R22)</f>
        <v>0</v>
      </c>
      <c r="S28" s="98"/>
      <c r="T28" s="97">
        <v>-9152</v>
      </c>
      <c r="U28" s="98"/>
      <c r="V28" s="97" t="e">
        <f>SUM(V9,#REF!,V16,V17,#REF!,#REF!,#REF!,#REF!,V21)</f>
        <v>#REF!</v>
      </c>
      <c r="W28" s="98"/>
      <c r="X28" s="140">
        <f aca="true" t="shared" si="4" ref="X28:X36">B28+D28+H28+P28+R28+T28</f>
        <v>-483</v>
      </c>
      <c r="Y28" s="82"/>
      <c r="Z28"/>
      <c r="AA28"/>
      <c r="AB28" s="67"/>
      <c r="AC28" s="67"/>
      <c r="AD28" s="67"/>
      <c r="AE28" s="67"/>
    </row>
    <row r="29" spans="1:31" s="21" customFormat="1" ht="15">
      <c r="A29" s="141" t="s">
        <v>132</v>
      </c>
      <c r="B29" s="142">
        <v>0</v>
      </c>
      <c r="C29" s="143"/>
      <c r="D29" s="142">
        <v>0</v>
      </c>
      <c r="E29" s="143"/>
      <c r="F29" s="142" t="e">
        <f>SUM(#REF!)</f>
        <v>#REF!</v>
      </c>
      <c r="G29" s="143"/>
      <c r="H29" s="142">
        <v>0</v>
      </c>
      <c r="I29" s="144"/>
      <c r="J29" s="144"/>
      <c r="K29" s="144"/>
      <c r="L29" s="144"/>
      <c r="M29" s="144"/>
      <c r="N29" s="144"/>
      <c r="O29" s="145"/>
      <c r="P29" s="142">
        <v>0</v>
      </c>
      <c r="Q29" s="143"/>
      <c r="R29" s="142"/>
      <c r="S29" s="143"/>
      <c r="T29" s="142"/>
      <c r="U29" s="143"/>
      <c r="V29" s="142" t="e">
        <f>SUM(#REF!)</f>
        <v>#REF!</v>
      </c>
      <c r="W29" s="143"/>
      <c r="X29" s="140">
        <f t="shared" si="4"/>
        <v>0</v>
      </c>
      <c r="Y29" s="81"/>
      <c r="Z29"/>
      <c r="AA29"/>
      <c r="AB29" s="67"/>
      <c r="AC29" s="67"/>
      <c r="AD29" s="67"/>
      <c r="AE29" s="67"/>
    </row>
    <row r="30" spans="1:31" s="21" customFormat="1" ht="15">
      <c r="A30" s="141" t="s">
        <v>133</v>
      </c>
      <c r="B30" s="142"/>
      <c r="C30" s="143"/>
      <c r="D30" s="142"/>
      <c r="E30" s="143"/>
      <c r="F30" s="142"/>
      <c r="G30" s="143"/>
      <c r="H30" s="142"/>
      <c r="I30" s="144"/>
      <c r="J30" s="144"/>
      <c r="K30" s="144"/>
      <c r="L30" s="144"/>
      <c r="M30" s="144"/>
      <c r="N30" s="144"/>
      <c r="O30" s="145"/>
      <c r="P30" s="142"/>
      <c r="Q30" s="143"/>
      <c r="R30" s="142"/>
      <c r="S30" s="143"/>
      <c r="T30" s="142"/>
      <c r="U30" s="143"/>
      <c r="V30" s="142"/>
      <c r="W30" s="143"/>
      <c r="X30" s="140"/>
      <c r="Y30" s="81"/>
      <c r="Z30"/>
      <c r="AA30"/>
      <c r="AB30" s="67"/>
      <c r="AC30" s="67"/>
      <c r="AD30" s="67"/>
      <c r="AE30" s="67"/>
    </row>
    <row r="31" spans="1:31" s="21" customFormat="1" ht="15">
      <c r="A31" s="141" t="s">
        <v>134</v>
      </c>
      <c r="B31" s="142"/>
      <c r="C31" s="143"/>
      <c r="D31" s="142"/>
      <c r="E31" s="143"/>
      <c r="F31" s="142"/>
      <c r="G31" s="143"/>
      <c r="H31" s="142"/>
      <c r="I31" s="144"/>
      <c r="J31" s="144"/>
      <c r="K31" s="144"/>
      <c r="L31" s="144"/>
      <c r="M31" s="144"/>
      <c r="N31" s="144"/>
      <c r="O31" s="145"/>
      <c r="P31" s="142"/>
      <c r="Q31" s="143"/>
      <c r="R31" s="142"/>
      <c r="S31" s="143"/>
      <c r="T31" s="142"/>
      <c r="U31" s="143"/>
      <c r="V31" s="142"/>
      <c r="W31" s="143"/>
      <c r="X31" s="140"/>
      <c r="Y31" s="81"/>
      <c r="Z31"/>
      <c r="AA31"/>
      <c r="AB31" s="67"/>
      <c r="AC31" s="67"/>
      <c r="AD31" s="67"/>
      <c r="AE31" s="67"/>
    </row>
    <row r="32" spans="1:31" s="21" customFormat="1" ht="25.5" customHeight="1">
      <c r="A32" s="96" t="s">
        <v>135</v>
      </c>
      <c r="B32" s="97">
        <f>SUM(B28,B29)</f>
        <v>718</v>
      </c>
      <c r="C32" s="98"/>
      <c r="D32" s="97">
        <f>SUM(D28,D29)</f>
        <v>29</v>
      </c>
      <c r="E32" s="98"/>
      <c r="F32" s="97" t="e">
        <f>SUM(#REF!,F29)</f>
        <v>#REF!</v>
      </c>
      <c r="G32" s="98"/>
      <c r="H32" s="97">
        <f>SUM(H28,H29)</f>
        <v>1617</v>
      </c>
      <c r="I32" s="140"/>
      <c r="J32" s="140"/>
      <c r="K32" s="140"/>
      <c r="L32" s="140"/>
      <c r="M32" s="140"/>
      <c r="N32" s="140"/>
      <c r="O32" s="138"/>
      <c r="P32" s="97">
        <f>SUM(P28,P29)</f>
        <v>6305</v>
      </c>
      <c r="Q32" s="98"/>
      <c r="R32" s="97">
        <f>SUM(R28,R29)</f>
        <v>0</v>
      </c>
      <c r="S32" s="98"/>
      <c r="T32" s="97">
        <v>-9152</v>
      </c>
      <c r="U32" s="98"/>
      <c r="V32" s="97" t="e">
        <f>SUM(#REF!,V29)</f>
        <v>#REF!</v>
      </c>
      <c r="W32" s="98"/>
      <c r="X32" s="140">
        <f t="shared" si="4"/>
        <v>-483</v>
      </c>
      <c r="Y32" s="83"/>
      <c r="Z32"/>
      <c r="AA32"/>
      <c r="AB32" s="67"/>
      <c r="AC32" s="67"/>
      <c r="AD32" s="67"/>
      <c r="AE32" s="67"/>
    </row>
    <row r="33" spans="1:31" s="21" customFormat="1" ht="14.25">
      <c r="A33" s="96" t="s">
        <v>136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/>
      <c r="Z33"/>
      <c r="AA33"/>
      <c r="AB33" s="67"/>
      <c r="AC33" s="67"/>
      <c r="AD33" s="67"/>
      <c r="AE33" s="67"/>
    </row>
    <row r="34" spans="1:31" s="21" customFormat="1" ht="15" hidden="1">
      <c r="A34" s="148" t="s">
        <v>39</v>
      </c>
      <c r="B34" s="145">
        <f>SUM(B35:B36)</f>
        <v>0</v>
      </c>
      <c r="C34" s="145">
        <f aca="true" t="shared" si="5" ref="C34:Q34">SUM(C35:C36)</f>
        <v>0</v>
      </c>
      <c r="D34" s="145">
        <f t="shared" si="5"/>
        <v>0</v>
      </c>
      <c r="E34" s="145">
        <f t="shared" si="5"/>
        <v>0</v>
      </c>
      <c r="F34" s="145">
        <f t="shared" si="5"/>
        <v>0</v>
      </c>
      <c r="G34" s="145">
        <f t="shared" si="5"/>
        <v>0</v>
      </c>
      <c r="H34" s="145"/>
      <c r="I34" s="145">
        <f t="shared" si="5"/>
        <v>0</v>
      </c>
      <c r="J34" s="145">
        <f t="shared" si="5"/>
        <v>0</v>
      </c>
      <c r="K34" s="145">
        <f t="shared" si="5"/>
        <v>0</v>
      </c>
      <c r="L34" s="145">
        <f t="shared" si="5"/>
        <v>0</v>
      </c>
      <c r="M34" s="145">
        <f t="shared" si="5"/>
        <v>0</v>
      </c>
      <c r="N34" s="145">
        <f t="shared" si="5"/>
        <v>0</v>
      </c>
      <c r="O34" s="145">
        <f t="shared" si="5"/>
        <v>0</v>
      </c>
      <c r="P34" s="145">
        <f t="shared" si="5"/>
        <v>0</v>
      </c>
      <c r="Q34" s="145">
        <f t="shared" si="5"/>
        <v>0</v>
      </c>
      <c r="R34" s="145"/>
      <c r="S34" s="145"/>
      <c r="T34" s="145"/>
      <c r="U34" s="98"/>
      <c r="V34" s="97"/>
      <c r="W34" s="98"/>
      <c r="X34" s="140">
        <f t="shared" si="4"/>
        <v>0</v>
      </c>
      <c r="Y34"/>
      <c r="Z34"/>
      <c r="AA34"/>
      <c r="AB34" s="67"/>
      <c r="AC34" s="67"/>
      <c r="AD34" s="67"/>
      <c r="AE34" s="67"/>
    </row>
    <row r="35" spans="1:31" s="21" customFormat="1" ht="15" hidden="1">
      <c r="A35" s="148" t="s">
        <v>40</v>
      </c>
      <c r="B35" s="145">
        <v>0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98"/>
      <c r="V35" s="97"/>
      <c r="W35" s="98"/>
      <c r="X35" s="140">
        <f t="shared" si="4"/>
        <v>0</v>
      </c>
      <c r="Y35"/>
      <c r="Z35"/>
      <c r="AA35"/>
      <c r="AB35" s="67"/>
      <c r="AC35" s="67"/>
      <c r="AD35" s="67"/>
      <c r="AE35" s="67"/>
    </row>
    <row r="36" spans="1:31" s="21" customFormat="1" ht="30" hidden="1">
      <c r="A36" s="148" t="s">
        <v>41</v>
      </c>
      <c r="B36" s="145"/>
      <c r="C36" s="145"/>
      <c r="D36" s="145"/>
      <c r="E36" s="145"/>
      <c r="F36" s="145"/>
      <c r="G36" s="145"/>
      <c r="H36" s="145">
        <v>0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>
        <v>0</v>
      </c>
      <c r="U36" s="98"/>
      <c r="V36" s="97"/>
      <c r="W36" s="98"/>
      <c r="X36" s="140">
        <f t="shared" si="4"/>
        <v>0</v>
      </c>
      <c r="Y36"/>
      <c r="Z36"/>
      <c r="AA36"/>
      <c r="AB36" s="67"/>
      <c r="AC36" s="67"/>
      <c r="AD36" s="67"/>
      <c r="AE36" s="67"/>
    </row>
    <row r="37" spans="1:31" s="21" customFormat="1" ht="15">
      <c r="A37" s="148" t="s">
        <v>137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0">
        <f>SUM(B37:U37)</f>
        <v>0</v>
      </c>
      <c r="Y37"/>
      <c r="Z37"/>
      <c r="AA37"/>
      <c r="AB37" s="67"/>
      <c r="AC37" s="67"/>
      <c r="AD37" s="67"/>
      <c r="AE37" s="67"/>
    </row>
    <row r="38" spans="1:31" s="21" customFormat="1" ht="15">
      <c r="A38" s="153" t="s">
        <v>34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0">
        <f>H38+T38</f>
        <v>0</v>
      </c>
      <c r="Y38"/>
      <c r="Z38"/>
      <c r="AA38"/>
      <c r="AB38" s="67"/>
      <c r="AC38" s="67"/>
      <c r="AD38" s="67"/>
      <c r="AE38" s="67"/>
    </row>
    <row r="39" spans="1:31" s="20" customFormat="1" ht="29.25" customHeight="1">
      <c r="A39" s="96" t="s">
        <v>61</v>
      </c>
      <c r="B39" s="97">
        <f>SUM(B32:B38)</f>
        <v>718</v>
      </c>
      <c r="C39" s="98"/>
      <c r="D39" s="97">
        <f>SUM(D32:D38)</f>
        <v>29</v>
      </c>
      <c r="E39" s="98"/>
      <c r="F39" s="97" t="e">
        <f>SUM(F32,#REF!,#REF!,#REF!,#REF!,#REF!,#REF!,#REF!,#REF!)</f>
        <v>#REF!</v>
      </c>
      <c r="G39" s="98"/>
      <c r="H39" s="97">
        <f>SUM(H32:H38)</f>
        <v>1617</v>
      </c>
      <c r="I39" s="140"/>
      <c r="J39" s="140"/>
      <c r="K39" s="140"/>
      <c r="L39" s="140"/>
      <c r="M39" s="140"/>
      <c r="N39" s="140"/>
      <c r="O39" s="138"/>
      <c r="P39" s="97">
        <f>SUM(P32:P38)</f>
        <v>6305</v>
      </c>
      <c r="Q39" s="98"/>
      <c r="R39" s="97">
        <f>SUM(R32:R36)</f>
        <v>0</v>
      </c>
      <c r="S39" s="98"/>
      <c r="T39" s="97">
        <f>SUM(T32:T38)</f>
        <v>-9152</v>
      </c>
      <c r="U39" s="98"/>
      <c r="V39" s="97" t="e">
        <f>SUM(V32,#REF!,#REF!,#REF!,#REF!,#REF!,#REF!,#REF!,#REF!)</f>
        <v>#REF!</v>
      </c>
      <c r="W39" s="98"/>
      <c r="X39" s="97">
        <f>SUM(X32:X38)</f>
        <v>-483</v>
      </c>
      <c r="Y39"/>
      <c r="Z39"/>
      <c r="AA39"/>
      <c r="AB39" s="68"/>
      <c r="AC39" s="68"/>
      <c r="AD39" s="68"/>
      <c r="AE39" s="68"/>
    </row>
    <row r="40" spans="1:31" s="20" customFormat="1" ht="15">
      <c r="A40" s="141" t="s">
        <v>132</v>
      </c>
      <c r="B40" s="142">
        <v>0</v>
      </c>
      <c r="C40" s="143"/>
      <c r="D40" s="142">
        <v>0</v>
      </c>
      <c r="E40" s="143"/>
      <c r="F40" s="142" t="e">
        <f>SUM(#REF!)</f>
        <v>#REF!</v>
      </c>
      <c r="G40" s="143"/>
      <c r="H40" s="142">
        <v>0</v>
      </c>
      <c r="I40" s="144"/>
      <c r="J40" s="144"/>
      <c r="K40" s="144"/>
      <c r="L40" s="144"/>
      <c r="M40" s="144"/>
      <c r="N40" s="144"/>
      <c r="O40" s="145"/>
      <c r="P40" s="142">
        <v>0</v>
      </c>
      <c r="Q40" s="143"/>
      <c r="R40" s="142"/>
      <c r="S40" s="143"/>
      <c r="T40" s="142"/>
      <c r="U40" s="143"/>
      <c r="V40" s="142" t="e">
        <f>SUM(#REF!)</f>
        <v>#REF!</v>
      </c>
      <c r="W40" s="143"/>
      <c r="X40" s="140">
        <f>B40+D40+H40+P40+R40+T40</f>
        <v>0</v>
      </c>
      <c r="Y40"/>
      <c r="Z40"/>
      <c r="AA40"/>
      <c r="AB40" s="68"/>
      <c r="AC40" s="68"/>
      <c r="AD40" s="68"/>
      <c r="AE40" s="68"/>
    </row>
    <row r="41" spans="1:31" s="20" customFormat="1" ht="15">
      <c r="A41" s="141" t="s">
        <v>133</v>
      </c>
      <c r="B41" s="142"/>
      <c r="C41" s="143"/>
      <c r="D41" s="142"/>
      <c r="E41" s="143"/>
      <c r="F41" s="142"/>
      <c r="G41" s="143"/>
      <c r="H41" s="142"/>
      <c r="I41" s="144"/>
      <c r="J41" s="144"/>
      <c r="K41" s="144"/>
      <c r="L41" s="144"/>
      <c r="M41" s="144"/>
      <c r="N41" s="144"/>
      <c r="O41" s="145"/>
      <c r="P41" s="142"/>
      <c r="Q41" s="143"/>
      <c r="R41" s="142"/>
      <c r="S41" s="143"/>
      <c r="T41" s="142"/>
      <c r="U41" s="143"/>
      <c r="V41" s="142"/>
      <c r="W41" s="143"/>
      <c r="X41" s="140"/>
      <c r="Y41"/>
      <c r="Z41" s="69"/>
      <c r="AA41" s="68"/>
      <c r="AB41" s="68"/>
      <c r="AC41" s="68"/>
      <c r="AD41" s="68"/>
      <c r="AE41" s="68"/>
    </row>
    <row r="42" spans="1:31" s="20" customFormat="1" ht="15">
      <c r="A42" s="141" t="s">
        <v>134</v>
      </c>
      <c r="B42" s="142"/>
      <c r="C42" s="143"/>
      <c r="D42" s="142"/>
      <c r="E42" s="143"/>
      <c r="F42" s="142"/>
      <c r="G42" s="143"/>
      <c r="H42" s="142"/>
      <c r="I42" s="144"/>
      <c r="J42" s="144"/>
      <c r="K42" s="144"/>
      <c r="L42" s="144"/>
      <c r="M42" s="144"/>
      <c r="N42" s="144"/>
      <c r="O42" s="145"/>
      <c r="P42" s="142"/>
      <c r="Q42" s="143"/>
      <c r="R42" s="142"/>
      <c r="S42" s="143"/>
      <c r="T42" s="142"/>
      <c r="U42" s="143"/>
      <c r="V42" s="142"/>
      <c r="W42" s="143"/>
      <c r="X42" s="140"/>
      <c r="Y42"/>
      <c r="Z42" s="69"/>
      <c r="AA42" s="68"/>
      <c r="AB42" s="68"/>
      <c r="AC42" s="68"/>
      <c r="AD42" s="68"/>
      <c r="AE42" s="68"/>
    </row>
    <row r="43" spans="1:31" s="20" customFormat="1" ht="15">
      <c r="A43" s="96" t="s">
        <v>135</v>
      </c>
      <c r="B43" s="97">
        <f>SUM(B39,B40)</f>
        <v>718</v>
      </c>
      <c r="C43" s="98"/>
      <c r="D43" s="97">
        <f>SUM(D39,D40)</f>
        <v>29</v>
      </c>
      <c r="E43" s="98"/>
      <c r="F43" s="97" t="e">
        <f>SUM(#REF!,F40)</f>
        <v>#REF!</v>
      </c>
      <c r="G43" s="98"/>
      <c r="H43" s="97">
        <f>SUM(H39,H40)</f>
        <v>1617</v>
      </c>
      <c r="I43" s="140"/>
      <c r="J43" s="140"/>
      <c r="K43" s="140"/>
      <c r="L43" s="140"/>
      <c r="M43" s="140"/>
      <c r="N43" s="140"/>
      <c r="O43" s="138"/>
      <c r="P43" s="97">
        <f>SUM(P39,P40)</f>
        <v>6305</v>
      </c>
      <c r="Q43" s="98"/>
      <c r="R43" s="97">
        <f>SUM(R39,R40)</f>
        <v>0</v>
      </c>
      <c r="S43" s="98"/>
      <c r="T43" s="97">
        <f>SUM(T39,T42)</f>
        <v>-9152</v>
      </c>
      <c r="U43" s="98"/>
      <c r="V43" s="97" t="e">
        <f>SUM(#REF!,V40)</f>
        <v>#REF!</v>
      </c>
      <c r="W43" s="98"/>
      <c r="X43" s="140">
        <f>B43+D43+H43+P43+R43+T43</f>
        <v>-483</v>
      </c>
      <c r="Y43"/>
      <c r="Z43" s="69"/>
      <c r="AA43" s="68"/>
      <c r="AB43" s="68"/>
      <c r="AC43" s="68"/>
      <c r="AD43" s="68"/>
      <c r="AE43" s="68"/>
    </row>
    <row r="44" spans="1:31" s="20" customFormat="1" ht="15">
      <c r="A44" s="96" t="s">
        <v>136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/>
      <c r="Z44" s="69"/>
      <c r="AA44" s="68"/>
      <c r="AB44" s="68"/>
      <c r="AC44" s="68"/>
      <c r="AD44" s="68"/>
      <c r="AE44" s="68"/>
    </row>
    <row r="45" spans="1:31" s="20" customFormat="1" ht="15">
      <c r="A45" s="148" t="s">
        <v>39</v>
      </c>
      <c r="B45" s="145">
        <f aca="true" t="shared" si="6" ref="B45:G45">SUM(B46:B47)</f>
        <v>0</v>
      </c>
      <c r="C45" s="145">
        <f t="shared" si="6"/>
        <v>0</v>
      </c>
      <c r="D45" s="145">
        <f t="shared" si="6"/>
        <v>0</v>
      </c>
      <c r="E45" s="145">
        <f t="shared" si="6"/>
        <v>0</v>
      </c>
      <c r="F45" s="145">
        <f t="shared" si="6"/>
        <v>0</v>
      </c>
      <c r="G45" s="145">
        <f t="shared" si="6"/>
        <v>0</v>
      </c>
      <c r="H45" s="145"/>
      <c r="I45" s="145">
        <f aca="true" t="shared" si="7" ref="I45:Q45">SUM(I46:I47)</f>
        <v>0</v>
      </c>
      <c r="J45" s="145">
        <f t="shared" si="7"/>
        <v>0</v>
      </c>
      <c r="K45" s="145">
        <f t="shared" si="7"/>
        <v>0</v>
      </c>
      <c r="L45" s="145">
        <f t="shared" si="7"/>
        <v>0</v>
      </c>
      <c r="M45" s="145">
        <f t="shared" si="7"/>
        <v>0</v>
      </c>
      <c r="N45" s="145">
        <f t="shared" si="7"/>
        <v>0</v>
      </c>
      <c r="O45" s="145">
        <f t="shared" si="7"/>
        <v>0</v>
      </c>
      <c r="P45" s="145">
        <f t="shared" si="7"/>
        <v>0</v>
      </c>
      <c r="Q45" s="145">
        <f t="shared" si="7"/>
        <v>0</v>
      </c>
      <c r="R45" s="145"/>
      <c r="S45" s="145"/>
      <c r="T45" s="145"/>
      <c r="U45" s="98"/>
      <c r="V45" s="97"/>
      <c r="W45" s="98"/>
      <c r="X45" s="140">
        <f>B45+D45+H45+P45+R45+T45</f>
        <v>0</v>
      </c>
      <c r="Y45"/>
      <c r="Z45" s="69"/>
      <c r="AA45" s="68"/>
      <c r="AB45" s="68"/>
      <c r="AC45" s="68"/>
      <c r="AD45" s="68"/>
      <c r="AE45" s="68"/>
    </row>
    <row r="46" spans="1:31" s="20" customFormat="1" ht="15">
      <c r="A46" s="148" t="s">
        <v>40</v>
      </c>
      <c r="B46" s="145">
        <v>0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98"/>
      <c r="V46" s="97"/>
      <c r="W46" s="98"/>
      <c r="X46" s="140">
        <f>B46+D46+H46+P46+R46+T46</f>
        <v>0</v>
      </c>
      <c r="Y46"/>
      <c r="Z46" s="69"/>
      <c r="AA46" s="68"/>
      <c r="AB46" s="68"/>
      <c r="AC46" s="68"/>
      <c r="AD46" s="68"/>
      <c r="AE46" s="68"/>
    </row>
    <row r="47" spans="1:31" s="20" customFormat="1" ht="30">
      <c r="A47" s="148" t="s">
        <v>41</v>
      </c>
      <c r="B47" s="145"/>
      <c r="C47" s="145"/>
      <c r="D47" s="145"/>
      <c r="E47" s="145"/>
      <c r="F47" s="145"/>
      <c r="G47" s="145"/>
      <c r="H47" s="145">
        <v>0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>
        <v>-60</v>
      </c>
      <c r="U47" s="98"/>
      <c r="V47" s="97"/>
      <c r="W47" s="98"/>
      <c r="X47" s="140">
        <f>B47+D47+H47+P47+R47+T47</f>
        <v>-60</v>
      </c>
      <c r="Y47"/>
      <c r="Z47" s="69"/>
      <c r="AA47" s="68"/>
      <c r="AB47" s="68"/>
      <c r="AC47" s="68"/>
      <c r="AD47" s="68"/>
      <c r="AE47" s="68"/>
    </row>
    <row r="48" spans="1:31" s="20" customFormat="1" ht="15">
      <c r="A48" s="148" t="s">
        <v>137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0">
        <f>SUM(B48:U48)</f>
        <v>0</v>
      </c>
      <c r="Y48"/>
      <c r="Z48" s="69"/>
      <c r="AA48" s="68"/>
      <c r="AB48" s="68"/>
      <c r="AC48" s="68"/>
      <c r="AD48" s="68"/>
      <c r="AE48" s="68"/>
    </row>
    <row r="49" spans="1:31" s="20" customFormat="1" ht="15.75" customHeight="1">
      <c r="A49" s="153" t="s">
        <v>34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>
        <v>1</v>
      </c>
      <c r="U49" s="145"/>
      <c r="V49" s="145"/>
      <c r="W49" s="145"/>
      <c r="X49" s="140">
        <f>H49+T49</f>
        <v>1</v>
      </c>
      <c r="Y49"/>
      <c r="Z49" s="68"/>
      <c r="AA49" s="68"/>
      <c r="AB49" s="68"/>
      <c r="AC49" s="68"/>
      <c r="AD49" s="68"/>
      <c r="AE49" s="68"/>
    </row>
    <row r="50" spans="1:31" ht="18" customHeight="1">
      <c r="A50" s="96" t="s">
        <v>140</v>
      </c>
      <c r="B50" s="97">
        <f>SUM(B43:B49)</f>
        <v>718</v>
      </c>
      <c r="C50" s="98"/>
      <c r="D50" s="97">
        <f>SUM(D43:D49)</f>
        <v>29</v>
      </c>
      <c r="E50" s="98"/>
      <c r="F50" s="97" t="e">
        <f>SUM(F43,#REF!,#REF!,#REF!,#REF!,#REF!,#REF!,#REF!,#REF!)</f>
        <v>#REF!</v>
      </c>
      <c r="G50" s="98"/>
      <c r="H50" s="97">
        <f>SUM(H43:H49)</f>
        <v>1617</v>
      </c>
      <c r="I50" s="140"/>
      <c r="J50" s="140"/>
      <c r="K50" s="140"/>
      <c r="L50" s="140"/>
      <c r="M50" s="140"/>
      <c r="N50" s="140"/>
      <c r="O50" s="138"/>
      <c r="P50" s="97">
        <f>SUM(P43:P49)</f>
        <v>6305</v>
      </c>
      <c r="Q50" s="98"/>
      <c r="R50" s="97">
        <f>SUM(R43:R47)</f>
        <v>0</v>
      </c>
      <c r="S50" s="98"/>
      <c r="T50" s="97">
        <f>SUM(T43:T49)</f>
        <v>-9211</v>
      </c>
      <c r="U50" s="98"/>
      <c r="V50" s="97" t="e">
        <f>SUM(V43,#REF!,#REF!,#REF!,#REF!,#REF!,#REF!,#REF!,#REF!)</f>
        <v>#REF!</v>
      </c>
      <c r="W50" s="98"/>
      <c r="X50" s="97">
        <f>SUM(X43:X49)</f>
        <v>-542</v>
      </c>
      <c r="Y50"/>
      <c r="Z50" s="70"/>
      <c r="AA50" s="70"/>
      <c r="AB50" s="70"/>
      <c r="AC50" s="70"/>
      <c r="AD50" s="70"/>
      <c r="AE50" s="70"/>
    </row>
    <row r="51" spans="1:31" ht="15">
      <c r="A51" s="62"/>
      <c r="Y51"/>
      <c r="Z51" s="70"/>
      <c r="AA51" s="70"/>
      <c r="AB51" s="70"/>
      <c r="AC51" s="70"/>
      <c r="AD51" s="70"/>
      <c r="AE51" s="70"/>
    </row>
    <row r="52" spans="1:31" ht="15">
      <c r="A52" t="s">
        <v>131</v>
      </c>
      <c r="B52" s="66"/>
      <c r="V52" s="22"/>
      <c r="W52" s="22"/>
      <c r="Y52"/>
      <c r="Z52" s="70"/>
      <c r="AA52" s="70"/>
      <c r="AB52" s="70"/>
      <c r="AC52" s="70"/>
      <c r="AD52" s="70"/>
      <c r="AE52" s="70"/>
    </row>
    <row r="53" spans="1:31" ht="15">
      <c r="A53"/>
      <c r="B53" s="66"/>
      <c r="V53" s="22"/>
      <c r="W53" s="22"/>
      <c r="Y53"/>
      <c r="Z53" s="70"/>
      <c r="AA53" s="70"/>
      <c r="AB53" s="70"/>
      <c r="AC53" s="70"/>
      <c r="AD53" s="70"/>
      <c r="AE53" s="70"/>
    </row>
    <row r="54" spans="1:31" ht="15">
      <c r="A54"/>
      <c r="B54" s="66"/>
      <c r="V54" s="22"/>
      <c r="W54" s="22"/>
      <c r="Y54"/>
      <c r="Z54" s="70"/>
      <c r="AA54" s="70"/>
      <c r="AB54" s="70"/>
      <c r="AC54" s="70"/>
      <c r="AD54" s="70"/>
      <c r="AE54" s="70"/>
    </row>
    <row r="55" spans="1:31" ht="15">
      <c r="A55"/>
      <c r="B55" s="66"/>
      <c r="V55" s="22"/>
      <c r="W55" s="22"/>
      <c r="Y55"/>
      <c r="Z55" s="70"/>
      <c r="AA55" s="70"/>
      <c r="AB55" s="70"/>
      <c r="AC55" s="70"/>
      <c r="AD55" s="70"/>
      <c r="AE55" s="70"/>
    </row>
    <row r="56" spans="1:25" ht="15">
      <c r="A56" s="47"/>
      <c r="B56" s="16"/>
      <c r="V56" s="22"/>
      <c r="W56" s="22"/>
      <c r="Y56"/>
    </row>
    <row r="57" spans="1:25" ht="15">
      <c r="A57" s="45" t="s">
        <v>56</v>
      </c>
      <c r="V57" s="22"/>
      <c r="W57" s="22"/>
      <c r="Y57"/>
    </row>
    <row r="58" spans="1:25" ht="15">
      <c r="A58" s="47" t="s">
        <v>60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 s="22"/>
      <c r="W58" s="22"/>
      <c r="Y58"/>
    </row>
    <row r="59" spans="1:25" ht="15">
      <c r="A59" s="47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 s="22"/>
      <c r="W59" s="22"/>
      <c r="Y59"/>
    </row>
    <row r="60" spans="1:25" ht="15">
      <c r="A60" s="45" t="s">
        <v>17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 s="22"/>
      <c r="W60" s="22"/>
      <c r="Y60"/>
    </row>
    <row r="61" spans="1:25" ht="15">
      <c r="A61" s="47" t="s">
        <v>53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 s="22"/>
      <c r="W61" s="22"/>
      <c r="X61" s="89"/>
      <c r="Y61"/>
    </row>
    <row r="62" spans="1:25" ht="15">
      <c r="A62" s="47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 s="22"/>
      <c r="W62" s="22"/>
      <c r="Y62"/>
    </row>
    <row r="63" spans="1:25" ht="15">
      <c r="A63" s="154">
        <v>40413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 s="22"/>
      <c r="W63" s="22"/>
      <c r="Y63"/>
    </row>
    <row r="64" spans="1:25" ht="18.75">
      <c r="A64" s="61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 s="22"/>
      <c r="W64" s="22"/>
      <c r="Y64"/>
    </row>
    <row r="65" spans="1:25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 s="22"/>
      <c r="W65" s="22"/>
      <c r="Y65"/>
    </row>
    <row r="66" spans="1:25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 s="22"/>
      <c r="W66" s="22"/>
      <c r="Y66"/>
    </row>
    <row r="67" spans="1:28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 s="23"/>
      <c r="W67" s="23"/>
      <c r="Y67"/>
      <c r="AB67" s="18" t="s">
        <v>28</v>
      </c>
    </row>
    <row r="68" spans="1:25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 s="23"/>
      <c r="W68" s="23"/>
      <c r="Y68"/>
    </row>
    <row r="69" spans="1:25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 s="23"/>
      <c r="W69" s="23"/>
      <c r="Y69"/>
    </row>
    <row r="70" spans="1:25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 s="23"/>
      <c r="W70" s="23"/>
      <c r="Y70"/>
    </row>
    <row r="71" spans="22:25" ht="15">
      <c r="V71" s="23"/>
      <c r="W71" s="23"/>
      <c r="Y71"/>
    </row>
    <row r="72" spans="22:25" ht="15">
      <c r="V72" s="23"/>
      <c r="W72" s="23"/>
      <c r="Y72"/>
    </row>
    <row r="73" spans="22:25" ht="15">
      <c r="V73" s="23"/>
      <c r="W73" s="23"/>
      <c r="Y73"/>
    </row>
    <row r="74" spans="22:25" ht="15">
      <c r="V74" s="23"/>
      <c r="W74" s="23"/>
      <c r="Y74"/>
    </row>
    <row r="75" spans="22:25" ht="15">
      <c r="V75" s="23"/>
      <c r="W75" s="23"/>
      <c r="Y75"/>
    </row>
    <row r="76" spans="22:23" ht="15">
      <c r="V76" s="23"/>
      <c r="W76" s="23"/>
    </row>
    <row r="77" spans="22:23" ht="15">
      <c r="V77" s="23"/>
      <c r="W77" s="23"/>
    </row>
    <row r="78" spans="22:23" ht="15">
      <c r="V78" s="23"/>
      <c r="W78" s="23"/>
    </row>
    <row r="79" spans="22:23" ht="15">
      <c r="V79" s="23"/>
      <c r="W79" s="23"/>
    </row>
    <row r="80" spans="22:23" ht="15">
      <c r="V80" s="23"/>
      <c r="W80" s="23"/>
    </row>
    <row r="81" spans="22:23" ht="15">
      <c r="V81" s="23"/>
      <c r="W81" s="23"/>
    </row>
    <row r="82" spans="22:23" ht="15">
      <c r="V82" s="23"/>
      <c r="W82" s="23"/>
    </row>
    <row r="83" spans="22:23" ht="15">
      <c r="V83" s="23"/>
      <c r="W83" s="23"/>
    </row>
    <row r="84" spans="22:23" ht="15">
      <c r="V84" s="23"/>
      <c r="W84" s="23"/>
    </row>
    <row r="85" spans="22:23" ht="15">
      <c r="V85" s="23"/>
      <c r="W85" s="23"/>
    </row>
    <row r="86" spans="22:23" ht="15">
      <c r="V86" s="23"/>
      <c r="W86" s="23"/>
    </row>
  </sheetData>
  <mergeCells count="13">
    <mergeCell ref="H4:H5"/>
    <mergeCell ref="P4:P5"/>
    <mergeCell ref="T4:T5"/>
    <mergeCell ref="V4:V5"/>
    <mergeCell ref="X4:X5"/>
    <mergeCell ref="A1:F1"/>
    <mergeCell ref="A4:A5"/>
    <mergeCell ref="R4:R5"/>
    <mergeCell ref="A2:X2"/>
    <mergeCell ref="A3:X3"/>
    <mergeCell ref="B4:B5"/>
    <mergeCell ref="D4:D5"/>
    <mergeCell ref="F4:F5"/>
  </mergeCells>
  <printOptions horizontalCentered="1"/>
  <pageMargins left="0.15748031496062992" right="0.03937007874015748" top="0.2755905511811024" bottom="0.7086614173228347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E73"/>
  <sheetViews>
    <sheetView zoomScaleSheetLayoutView="100" workbookViewId="0" topLeftCell="A22">
      <selection activeCell="A35" sqref="A35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9" customWidth="1"/>
    <col min="26" max="16384" width="9.140625" style="18" customWidth="1"/>
  </cols>
  <sheetData>
    <row r="1" spans="1:25" ht="18" customHeight="1">
      <c r="A1" s="192" t="s">
        <v>54</v>
      </c>
      <c r="B1" s="193"/>
      <c r="C1" s="193"/>
      <c r="D1" s="193"/>
      <c r="U1" s="22"/>
      <c r="V1" s="22"/>
      <c r="X1" s="79"/>
      <c r="Y1" s="18"/>
    </row>
    <row r="2" spans="1:25" ht="18" customHeight="1">
      <c r="A2" s="27" t="s">
        <v>80</v>
      </c>
      <c r="B2" s="71"/>
      <c r="C2" s="72"/>
      <c r="D2" s="7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9"/>
      <c r="Y2" s="18"/>
    </row>
    <row r="3" spans="1:25" ht="16.5" customHeight="1">
      <c r="A3" s="27" t="s">
        <v>144</v>
      </c>
      <c r="B3" s="38"/>
      <c r="C3" s="73"/>
      <c r="D3" s="7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9"/>
      <c r="Y3" s="18"/>
    </row>
    <row r="4" spans="1:26" ht="38.25" customHeight="1">
      <c r="A4" s="74"/>
      <c r="B4" s="75"/>
      <c r="C4" s="76"/>
      <c r="D4" s="7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9"/>
      <c r="Y4"/>
      <c r="Z4"/>
    </row>
    <row r="5" spans="1:26" s="19" customFormat="1" ht="28.5" customHeight="1">
      <c r="A5" s="179"/>
      <c r="B5" s="172" t="s">
        <v>0</v>
      </c>
      <c r="C5" s="180" t="s">
        <v>138</v>
      </c>
      <c r="D5" s="180" t="s">
        <v>81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9"/>
      <c r="X5" s="80"/>
      <c r="Y5"/>
      <c r="Z5"/>
    </row>
    <row r="6" spans="1:26" s="19" customFormat="1" ht="27.75" customHeight="1">
      <c r="A6" s="115" t="s">
        <v>5</v>
      </c>
      <c r="B6" s="100"/>
      <c r="C6" s="101" t="s">
        <v>82</v>
      </c>
      <c r="D6" s="101" t="s">
        <v>82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80"/>
      <c r="Y6"/>
      <c r="Z6"/>
    </row>
    <row r="7" spans="1:26" s="20" customFormat="1" ht="15">
      <c r="A7" s="102"/>
      <c r="B7" s="100"/>
      <c r="C7" s="101"/>
      <c r="D7" s="10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1"/>
      <c r="Y7"/>
      <c r="Z7"/>
    </row>
    <row r="8" spans="1:27" s="20" customFormat="1" ht="0.75" customHeight="1">
      <c r="A8" s="103" t="s">
        <v>65</v>
      </c>
      <c r="B8" s="104"/>
      <c r="C8" s="105"/>
      <c r="D8" s="10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1"/>
      <c r="Z8"/>
      <c r="AA8"/>
    </row>
    <row r="9" spans="1:27" s="21" customFormat="1" ht="15" customHeight="1">
      <c r="A9" s="110" t="s">
        <v>62</v>
      </c>
      <c r="B9" s="107">
        <v>1</v>
      </c>
      <c r="C9" s="105">
        <v>1459</v>
      </c>
      <c r="D9" s="105">
        <v>1488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1"/>
      <c r="Z9"/>
      <c r="AA9"/>
    </row>
    <row r="10" spans="1:27" s="21" customFormat="1" ht="27" customHeight="1">
      <c r="A10" s="166" t="s">
        <v>63</v>
      </c>
      <c r="B10" s="107">
        <v>2</v>
      </c>
      <c r="C10" s="109"/>
      <c r="D10" s="10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1"/>
      <c r="Z10"/>
      <c r="AA10"/>
    </row>
    <row r="11" spans="1:27" s="21" customFormat="1" ht="15" customHeight="1">
      <c r="A11" s="99" t="s">
        <v>64</v>
      </c>
      <c r="B11" s="104"/>
      <c r="C11" s="111">
        <f>C9+C10</f>
        <v>1459</v>
      </c>
      <c r="D11" s="111">
        <f>D9+D10</f>
        <v>1488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1"/>
      <c r="Z11"/>
      <c r="AA11"/>
    </row>
    <row r="12" spans="1:27" s="21" customFormat="1" ht="24.75" customHeight="1">
      <c r="A12" s="166" t="s">
        <v>19</v>
      </c>
      <c r="B12" s="107">
        <v>3</v>
      </c>
      <c r="C12" s="109">
        <v>87</v>
      </c>
      <c r="D12" s="109">
        <v>87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1"/>
      <c r="Z12"/>
      <c r="AA12"/>
    </row>
    <row r="13" spans="1:27" s="21" customFormat="1" ht="23.25" customHeight="1">
      <c r="A13" s="110"/>
      <c r="B13" s="107"/>
      <c r="C13" s="114"/>
      <c r="D13" s="114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1"/>
      <c r="Z13"/>
      <c r="AA13"/>
    </row>
    <row r="14" spans="1:27" s="21" customFormat="1" ht="15" customHeight="1">
      <c r="A14" s="110" t="s">
        <v>66</v>
      </c>
      <c r="B14" s="107">
        <v>4</v>
      </c>
      <c r="C14" s="112">
        <v>14</v>
      </c>
      <c r="D14" s="112">
        <v>12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18"/>
      <c r="V14" s="23"/>
      <c r="W14" s="23"/>
      <c r="X14" s="18"/>
      <c r="Y14" s="81"/>
      <c r="Z14"/>
      <c r="AA14"/>
    </row>
    <row r="15" spans="1:31" s="21" customFormat="1" ht="15" customHeight="1">
      <c r="A15" s="110"/>
      <c r="B15" s="107"/>
      <c r="C15" s="113"/>
      <c r="D15" s="11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1"/>
      <c r="Z15"/>
      <c r="AA15"/>
      <c r="AB15" s="67"/>
      <c r="AC15" s="67"/>
      <c r="AD15" s="67"/>
      <c r="AE15" s="67"/>
    </row>
    <row r="16" spans="1:31" s="20" customFormat="1" ht="14.25" customHeight="1">
      <c r="A16" s="167" t="s">
        <v>26</v>
      </c>
      <c r="B16" s="107">
        <v>5</v>
      </c>
      <c r="C16" s="109">
        <v>12</v>
      </c>
      <c r="D16" s="109">
        <v>12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1"/>
      <c r="Z16"/>
      <c r="AA16"/>
      <c r="AB16" s="68"/>
      <c r="AC16" s="68"/>
      <c r="AD16" s="68"/>
      <c r="AE16" s="68"/>
    </row>
    <row r="17" spans="1:31" s="21" customFormat="1" ht="12.75" customHeight="1">
      <c r="A17" s="99" t="s">
        <v>67</v>
      </c>
      <c r="B17" s="104"/>
      <c r="C17" s="111">
        <f>C12+C14+C16</f>
        <v>113</v>
      </c>
      <c r="D17" s="111">
        <f>D12+D14+D16</f>
        <v>111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1"/>
      <c r="Z17"/>
      <c r="AA17"/>
      <c r="AB17" s="67"/>
      <c r="AC17" s="67"/>
      <c r="AD17" s="67"/>
      <c r="AE17" s="67"/>
    </row>
    <row r="18" spans="1:31" s="20" customFormat="1" ht="15" customHeight="1">
      <c r="A18" s="115" t="s">
        <v>68</v>
      </c>
      <c r="B18" s="104"/>
      <c r="C18" s="111">
        <f>C11+C17</f>
        <v>1572</v>
      </c>
      <c r="D18" s="111">
        <f>D11+D17</f>
        <v>1599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1"/>
      <c r="Z18"/>
      <c r="AA18"/>
      <c r="AB18" s="68"/>
      <c r="AC18" s="68"/>
      <c r="AD18" s="68"/>
      <c r="AE18" s="68"/>
    </row>
    <row r="19" spans="1:31" s="20" customFormat="1" ht="29.25" customHeight="1">
      <c r="A19" s="99" t="s">
        <v>69</v>
      </c>
      <c r="B19" s="107"/>
      <c r="C19" s="181"/>
      <c r="D19" s="18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1"/>
      <c r="Z19"/>
      <c r="AA19"/>
      <c r="AB19" s="68"/>
      <c r="AC19" s="68"/>
      <c r="AD19" s="68"/>
      <c r="AE19" s="68"/>
    </row>
    <row r="20" spans="1:31" s="20" customFormat="1" ht="14.25" customHeight="1">
      <c r="A20" s="164" t="s">
        <v>70</v>
      </c>
      <c r="B20" s="107"/>
      <c r="C20" s="105"/>
      <c r="D20" s="10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1"/>
      <c r="Z20"/>
      <c r="AA20"/>
      <c r="AB20" s="68"/>
      <c r="AC20" s="68"/>
      <c r="AD20" s="68"/>
      <c r="AE20" s="68"/>
    </row>
    <row r="21" spans="1:31" s="20" customFormat="1" ht="15" customHeight="1">
      <c r="A21" s="182" t="s">
        <v>20</v>
      </c>
      <c r="B21" s="107">
        <v>6</v>
      </c>
      <c r="C21" s="105">
        <v>718</v>
      </c>
      <c r="D21" s="105">
        <v>718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1"/>
      <c r="Z21"/>
      <c r="AA21"/>
      <c r="AB21" s="68"/>
      <c r="AC21" s="68"/>
      <c r="AD21" s="68"/>
      <c r="AE21" s="68"/>
    </row>
    <row r="22" spans="1:31" s="20" customFormat="1" ht="15" customHeight="1">
      <c r="A22" s="110" t="s">
        <v>23</v>
      </c>
      <c r="B22" s="107"/>
      <c r="C22" s="105">
        <v>7951</v>
      </c>
      <c r="D22" s="105">
        <v>7951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1"/>
      <c r="Z22"/>
      <c r="AA22"/>
      <c r="AB22" s="68"/>
      <c r="AC22" s="68"/>
      <c r="AD22" s="68"/>
      <c r="AE22" s="68"/>
    </row>
    <row r="23" spans="1:31" s="20" customFormat="1" ht="15" customHeight="1">
      <c r="A23" s="110" t="s">
        <v>71</v>
      </c>
      <c r="B23" s="107"/>
      <c r="C23" s="105">
        <v>-9151</v>
      </c>
      <c r="D23" s="105">
        <v>-9151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1"/>
      <c r="Z23"/>
      <c r="AA23"/>
      <c r="AB23" s="68"/>
      <c r="AC23" s="68"/>
      <c r="AD23" s="68"/>
      <c r="AE23" s="68"/>
    </row>
    <row r="24" spans="1:31" s="86" customFormat="1" ht="15" customHeight="1">
      <c r="A24" s="110" t="s">
        <v>72</v>
      </c>
      <c r="B24" s="107"/>
      <c r="C24" s="105">
        <v>-60</v>
      </c>
      <c r="D24" s="105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7"/>
      <c r="Z24" s="84"/>
      <c r="AA24" s="84"/>
      <c r="AB24" s="85"/>
      <c r="AC24" s="85"/>
      <c r="AD24" s="85"/>
      <c r="AE24" s="85"/>
    </row>
    <row r="25" spans="1:31" s="20" customFormat="1" ht="15" customHeight="1">
      <c r="A25" s="99" t="s">
        <v>73</v>
      </c>
      <c r="B25" s="104"/>
      <c r="C25" s="111">
        <f>C21+C22+C23+C24</f>
        <v>-542</v>
      </c>
      <c r="D25" s="111">
        <f>D21+D22+D23+D24</f>
        <v>-482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1"/>
      <c r="Z25"/>
      <c r="AA25"/>
      <c r="AB25" s="68"/>
      <c r="AC25" s="68"/>
      <c r="AD25" s="68"/>
      <c r="AE25" s="68"/>
    </row>
    <row r="26" spans="1:31" s="21" customFormat="1" ht="18" customHeight="1">
      <c r="A26" s="106" t="s">
        <v>74</v>
      </c>
      <c r="B26" s="107"/>
      <c r="C26" s="113">
        <v>0</v>
      </c>
      <c r="D26" s="113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2"/>
      <c r="Z26"/>
      <c r="AA26"/>
      <c r="AB26" s="67"/>
      <c r="AC26" s="67"/>
      <c r="AD26" s="67"/>
      <c r="AE26" s="67"/>
    </row>
    <row r="27" spans="1:31" s="21" customFormat="1" ht="15">
      <c r="A27" s="99" t="s">
        <v>75</v>
      </c>
      <c r="B27" s="107" t="s">
        <v>28</v>
      </c>
      <c r="C27" s="119"/>
      <c r="D27" s="119">
        <f>30-30</f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3"/>
      <c r="W27" s="23"/>
      <c r="X27" s="18"/>
      <c r="Y27" s="81"/>
      <c r="Z27"/>
      <c r="AA27"/>
      <c r="AB27" s="67"/>
      <c r="AC27" s="67"/>
      <c r="AD27" s="67"/>
      <c r="AE27" s="67"/>
    </row>
    <row r="28" spans="1:31" s="21" customFormat="1" ht="15">
      <c r="A28" s="110" t="s">
        <v>30</v>
      </c>
      <c r="B28" s="107">
        <v>7</v>
      </c>
      <c r="C28" s="117">
        <v>1734</v>
      </c>
      <c r="D28" s="117">
        <v>1734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3"/>
      <c r="W28" s="23"/>
      <c r="X28" s="18"/>
      <c r="Y28" s="81"/>
      <c r="Z28"/>
      <c r="AA28"/>
      <c r="AB28" s="67"/>
      <c r="AC28" s="67"/>
      <c r="AD28" s="67"/>
      <c r="AE28" s="67"/>
    </row>
    <row r="29" spans="1:31" s="21" customFormat="1" ht="15">
      <c r="A29" s="110" t="s">
        <v>52</v>
      </c>
      <c r="B29" s="107">
        <v>8</v>
      </c>
      <c r="C29" s="117">
        <v>66</v>
      </c>
      <c r="D29" s="117">
        <v>53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81"/>
      <c r="Z29"/>
      <c r="AA29"/>
      <c r="AB29" s="67"/>
      <c r="AC29" s="67"/>
      <c r="AD29" s="67"/>
      <c r="AE29" s="67"/>
    </row>
    <row r="30" spans="1:31" s="21" customFormat="1" ht="25.5" customHeight="1">
      <c r="A30" s="110" t="s">
        <v>76</v>
      </c>
      <c r="B30" s="107">
        <v>9</v>
      </c>
      <c r="C30" s="117">
        <v>314</v>
      </c>
      <c r="D30" s="117">
        <v>294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83"/>
      <c r="Z30"/>
      <c r="AA30"/>
      <c r="AB30" s="67"/>
      <c r="AC30" s="67"/>
      <c r="AD30" s="67"/>
      <c r="AE30" s="67"/>
    </row>
    <row r="31" spans="1:31" s="21" customFormat="1" ht="15">
      <c r="A31" s="99" t="s">
        <v>77</v>
      </c>
      <c r="B31" s="107" t="s">
        <v>28</v>
      </c>
      <c r="C31" s="111">
        <f>SUM(C28:C30)</f>
        <v>2114</v>
      </c>
      <c r="D31" s="111">
        <f>SUM(D28:D30)</f>
        <v>2081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7"/>
      <c r="AC31" s="67"/>
      <c r="AD31" s="67"/>
      <c r="AE31" s="67"/>
    </row>
    <row r="32" spans="1:31" s="21" customFormat="1" ht="15" customHeight="1">
      <c r="A32" s="115" t="s">
        <v>78</v>
      </c>
      <c r="B32" s="107"/>
      <c r="C32" s="111">
        <f>C31</f>
        <v>2114</v>
      </c>
      <c r="D32" s="111">
        <f>D31</f>
        <v>2081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7"/>
      <c r="AC32" s="67"/>
      <c r="AD32" s="67"/>
      <c r="AE32" s="67"/>
    </row>
    <row r="33" spans="1:31" s="21" customFormat="1" ht="15" customHeight="1">
      <c r="A33" s="99" t="s">
        <v>79</v>
      </c>
      <c r="B33" s="107"/>
      <c r="C33" s="120">
        <f>C25+C32</f>
        <v>1572</v>
      </c>
      <c r="D33" s="120">
        <f>D25+D32</f>
        <v>1599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7"/>
      <c r="AC33" s="67"/>
      <c r="AD33" s="67"/>
      <c r="AE33" s="67"/>
    </row>
    <row r="34" spans="1:31" s="21" customFormat="1" ht="15" customHeight="1">
      <c r="A34" s="33"/>
      <c r="B34" s="39"/>
      <c r="C34" s="78"/>
      <c r="D34" s="7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7"/>
      <c r="AC34" s="67"/>
      <c r="AD34" s="67"/>
      <c r="AE34" s="67"/>
    </row>
    <row r="35" spans="1:31" s="21" customFormat="1" ht="15">
      <c r="A35" s="27"/>
      <c r="B35" s="39"/>
      <c r="C35" s="90"/>
      <c r="D35" s="9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1" customFormat="1" ht="15">
      <c r="A36" s="93">
        <v>40413</v>
      </c>
      <c r="B36" s="39"/>
      <c r="C36" s="77"/>
      <c r="D36" s="7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8.75" customHeight="1">
      <c r="A37" s="32"/>
      <c r="B37" s="39"/>
      <c r="C37" s="77"/>
      <c r="D37" s="7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/>
      <c r="AA37"/>
      <c r="AB37" s="68"/>
      <c r="AC37" s="68"/>
      <c r="AD37" s="68"/>
      <c r="AE37" s="68"/>
    </row>
    <row r="38" spans="1:31" s="20" customFormat="1" ht="15">
      <c r="A38" s="45" t="str">
        <f>'отчет доход'!A36</f>
        <v>Изпълнителен директор:</v>
      </c>
      <c r="B38" s="39"/>
      <c r="C38" s="77"/>
      <c r="D38" s="7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/>
      <c r="AA38"/>
      <c r="AB38" s="68"/>
      <c r="AC38" s="68"/>
      <c r="AD38" s="68"/>
      <c r="AE38" s="68"/>
    </row>
    <row r="39" spans="1:31" s="20" customFormat="1" ht="15">
      <c r="A39" s="47" t="s">
        <v>58</v>
      </c>
      <c r="B39" s="39"/>
      <c r="C39" s="77"/>
      <c r="D39" s="7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9"/>
      <c r="AA39" s="68"/>
      <c r="AB39" s="68"/>
      <c r="AC39" s="68"/>
      <c r="AD39" s="68"/>
      <c r="AE39" s="68"/>
    </row>
    <row r="40" spans="1:31" s="20" customFormat="1" ht="15">
      <c r="A40" s="47"/>
      <c r="B40" s="39"/>
      <c r="C40" s="77"/>
      <c r="D40" s="7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9"/>
      <c r="AA40" s="68"/>
      <c r="AB40" s="68"/>
      <c r="AC40" s="68"/>
      <c r="AD40" s="68"/>
      <c r="AE40" s="68"/>
    </row>
    <row r="41" spans="1:31" s="20" customFormat="1" ht="15">
      <c r="A41" s="45" t="s">
        <v>17</v>
      </c>
      <c r="B41" s="39"/>
      <c r="C41" s="77"/>
      <c r="D41" s="7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9"/>
      <c r="AA41" s="68"/>
      <c r="AB41" s="68"/>
      <c r="AC41" s="68"/>
      <c r="AD41" s="68"/>
      <c r="AE41" s="68"/>
    </row>
    <row r="42" spans="1:31" s="20" customFormat="1" ht="15">
      <c r="A42" s="47" t="s">
        <v>53</v>
      </c>
      <c r="B42" s="39"/>
      <c r="C42" s="77"/>
      <c r="D42" s="7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9"/>
      <c r="AA42" s="68"/>
      <c r="AB42" s="68"/>
      <c r="AC42" s="68"/>
      <c r="AD42" s="68"/>
      <c r="AE42" s="68"/>
    </row>
    <row r="43" spans="1:31" s="20" customFormat="1" ht="15">
      <c r="A43" s="47"/>
      <c r="B43" s="39"/>
      <c r="C43" s="77"/>
      <c r="D43" s="7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9"/>
      <c r="AA43" s="68"/>
      <c r="AB43" s="68"/>
      <c r="AC43" s="68"/>
      <c r="AD43" s="68"/>
      <c r="AE43" s="68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9"/>
      <c r="AA44" s="68"/>
      <c r="AB44" s="68"/>
      <c r="AC44" s="68"/>
      <c r="AD44" s="68"/>
      <c r="AE44" s="68"/>
    </row>
    <row r="45" spans="1:31" s="20" customFormat="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9"/>
      <c r="AA45" s="68"/>
      <c r="AB45" s="68"/>
      <c r="AC45" s="68"/>
      <c r="AD45" s="68"/>
      <c r="AE45" s="68"/>
    </row>
    <row r="46" spans="1:31" s="20" customFormat="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/>
      <c r="Z46" s="69"/>
      <c r="AA46" s="68"/>
      <c r="AB46" s="68"/>
      <c r="AC46" s="68"/>
      <c r="AD46" s="68"/>
      <c r="AE46" s="68"/>
    </row>
    <row r="47" spans="1:31" s="20" customFormat="1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/>
      <c r="Z47" s="68"/>
      <c r="AA47" s="68"/>
      <c r="AB47" s="68"/>
      <c r="AC47" s="68"/>
      <c r="AD47" s="68"/>
      <c r="AE47" s="68"/>
    </row>
    <row r="48" spans="25:31" ht="18" customHeight="1">
      <c r="Y48"/>
      <c r="Z48" s="70"/>
      <c r="AA48" s="70"/>
      <c r="AB48" s="70"/>
      <c r="AC48" s="70"/>
      <c r="AD48" s="70"/>
      <c r="AE48" s="70"/>
    </row>
    <row r="49" spans="25:31" ht="15">
      <c r="Y49"/>
      <c r="Z49" s="70"/>
      <c r="AA49" s="70"/>
      <c r="AB49" s="70"/>
      <c r="AC49" s="70"/>
      <c r="AD49" s="70"/>
      <c r="AE49" s="70"/>
    </row>
    <row r="50" spans="25:31" ht="15">
      <c r="Y50"/>
      <c r="Z50" s="70"/>
      <c r="AA50" s="70"/>
      <c r="AB50" s="70"/>
      <c r="AC50" s="70"/>
      <c r="AD50" s="70"/>
      <c r="AE50" s="70"/>
    </row>
    <row r="51" spans="25:31" ht="15">
      <c r="Y51"/>
      <c r="Z51" s="70"/>
      <c r="AA51" s="70"/>
      <c r="AB51" s="70"/>
      <c r="AC51" s="70"/>
      <c r="AD51" s="70"/>
      <c r="AE51" s="70"/>
    </row>
    <row r="52" spans="25:31" ht="15">
      <c r="Y52"/>
      <c r="Z52" s="70"/>
      <c r="AA52" s="70"/>
      <c r="AB52" s="70"/>
      <c r="AC52" s="70"/>
      <c r="AD52" s="70"/>
      <c r="AE52" s="70"/>
    </row>
    <row r="53" spans="25:31" ht="15">
      <c r="Y53"/>
      <c r="Z53" s="70"/>
      <c r="AA53" s="70"/>
      <c r="AB53" s="70"/>
      <c r="AC53" s="70"/>
      <c r="AD53" s="70"/>
      <c r="AE53" s="70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ht="15">
      <c r="Y63"/>
    </row>
    <row r="64" ht="15">
      <c r="Y64"/>
    </row>
    <row r="65" spans="25:28" ht="15">
      <c r="Y65"/>
      <c r="AB65" s="18" t="s">
        <v>28</v>
      </c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  <row r="72" ht="15">
      <c r="Y72"/>
    </row>
    <row r="73" ht="15">
      <c r="Y73"/>
    </row>
  </sheetData>
  <mergeCells count="1">
    <mergeCell ref="A1:D1"/>
  </mergeCells>
  <printOptions horizontalCentered="1"/>
  <pageMargins left="1.141732283464567" right="0.03937007874015748" top="0.2755905511811024" bottom="0.7086614173228347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SERVER</cp:lastModifiedBy>
  <cp:lastPrinted>2010-07-22T12:10:18Z</cp:lastPrinted>
  <dcterms:created xsi:type="dcterms:W3CDTF">2003-02-07T14:36:34Z</dcterms:created>
  <dcterms:modified xsi:type="dcterms:W3CDTF">2010-08-23T09:40:22Z</dcterms:modified>
  <cp:category/>
  <cp:version/>
  <cp:contentType/>
  <cp:contentStatus/>
</cp:coreProperties>
</file>